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<sst xmlns="http://schemas.openxmlformats.org/spreadsheetml/2006/main" count="318" uniqueCount="116">
  <si>
    <t>ИНФОРМАЦИЯ О НАЧИСЛЕННЫХ, СОБРАННЫХ И ИЗРАСХОДОВАННЫХ СРЕДСТВАХ  на 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</si>
  <si>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</si>
  <si>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</si>
  <si>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</si>
  <si>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</si>
  <si>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</si>
  <si>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</si>
  <si>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</si>
  <si>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</si>
  <si>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</si>
  <si>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</si>
  <si>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</si>
  <si>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</si>
  <si>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</si>
  <si>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 xml:space="preserve">Театральная </t>
  </si>
  <si>
    <t>01.05.2015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</si>
  <si>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</si>
  <si>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</si>
  <si>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</si>
  <si>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</si>
  <si>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</si>
  <si>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</si>
  <si>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</si>
  <si>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</si>
  <si>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</si>
  <si>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</si>
  <si>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</si>
  <si>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</si>
  <si>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</si>
  <si>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</si>
  <si>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</si>
  <si>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</si>
  <si>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</si>
  <si>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</si>
  <si>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</si>
  <si>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</si>
  <si>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</si>
  <si>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</si>
  <si>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</si>
  <si>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</si>
  <si>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</si>
  <si>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ОБЖ</t>
  </si>
  <si>
    <t>Январь 2017 г</t>
  </si>
  <si>
    <t>Вид работ</t>
  </si>
  <si>
    <t>Место проведения работ</t>
  </si>
  <si>
    <t>Сумма</t>
  </si>
  <si>
    <t>смена дверного блока</t>
  </si>
  <si>
    <t>Театральная 17</t>
  </si>
  <si>
    <t>Под 3 эт 5</t>
  </si>
  <si>
    <t>ИТОГО</t>
  </si>
  <si>
    <t>Сентябрь 2017 г</t>
  </si>
  <si>
    <t>частичный ремонт блока в подъезде жилого дома</t>
  </si>
  <si>
    <t>2-й подъезд, 1-й этаж, блок кв. № 10А</t>
  </si>
  <si>
    <t>Октябрь 2017 г</t>
  </si>
  <si>
    <t>смена светильника и установка датчика движения</t>
  </si>
  <si>
    <t>Театральная, 17</t>
  </si>
  <si>
    <t>1-й подъезд</t>
  </si>
  <si>
    <t>ремонт оконных откосов и кирпичных стен фасада (оштукатуривание)</t>
  </si>
  <si>
    <t>кв. 10 А</t>
  </si>
  <si>
    <t>Ноябрь 2017 г</t>
  </si>
  <si>
    <t>ревизия насоса ГВС</t>
  </si>
  <si>
    <t>ремонт электроосвещения (установка светильника, смена ламп, датчика движения) в жилом доме</t>
  </si>
  <si>
    <t>ВСЕГО</t>
  </si>
  <si>
    <t>Январь 2017 г.</t>
  </si>
  <si>
    <t>Т/о УУТЭ ЦО</t>
  </si>
  <si>
    <t>Т/о общедомовых приборов учета электроэнергии</t>
  </si>
  <si>
    <t>обход и осмотр подвала и инженерных коммуникаций</t>
  </si>
  <si>
    <t>Февраль 2017 г</t>
  </si>
  <si>
    <t>спил и обрезка ветвей деревьев</t>
  </si>
  <si>
    <t>ППР электрооборудования</t>
  </si>
  <si>
    <t>Март 2017</t>
  </si>
  <si>
    <t>Апрель 2017</t>
  </si>
  <si>
    <t>слив воды из систем</t>
  </si>
  <si>
    <t>закрытие отопительного периода</t>
  </si>
  <si>
    <t>Май 2017</t>
  </si>
  <si>
    <t>благоустройство придомовой территории (окраска деревьев и бордюров)</t>
  </si>
  <si>
    <t>Июнь 2017 г</t>
  </si>
  <si>
    <t>смена светильников в подъезде</t>
  </si>
  <si>
    <t>Под 2</t>
  </si>
  <si>
    <t>гидравлические испытания теплообменника ГВС</t>
  </si>
  <si>
    <t>гидравлические испытания внутридомовой системы ЦО</t>
  </si>
  <si>
    <t>Июль 2017 г</t>
  </si>
  <si>
    <t>установка врезного замка на входную дверь</t>
  </si>
  <si>
    <t>2-й подъезд 1-й этаж</t>
  </si>
  <si>
    <t>ППР ВРУ</t>
  </si>
  <si>
    <t>Август 2017 г</t>
  </si>
  <si>
    <t>ремонт э/освещения в подъезде жилого дома</t>
  </si>
  <si>
    <t>3-й подъезд 3-1й этаж</t>
  </si>
  <si>
    <t>очистка кровли от мусора</t>
  </si>
  <si>
    <t>промывка системы ЦО</t>
  </si>
  <si>
    <t>смена трубопровода ф 25 мм</t>
  </si>
  <si>
    <t>подвал</t>
  </si>
  <si>
    <t>периодический осмотр вентиляционных каналов</t>
  </si>
  <si>
    <t>кв.10А,10Б,10В,27,28,29,29А,45,47,49,48,40,42,43,44,52,54,56,55,60,69,70,71,72,73,74,80,88,84А,86,87,89,90,91,93,94,95,96,97,98,99,100,101,102,103,104,105,107,108,110,132,133,134,136,138,152,154,155,156,157,158,162,143,145,167,168,169,170,171,173,173А,175,176.</t>
  </si>
  <si>
    <t>Октябрь 2017 г.</t>
  </si>
  <si>
    <t>Май 2017 г.</t>
  </si>
  <si>
    <t xml:space="preserve">Июнь 2017 г. </t>
  </si>
  <si>
    <t>Июль 2017 г.</t>
  </si>
  <si>
    <t>Август 2017 г.</t>
  </si>
  <si>
    <t>Сентябрь 2017 г.</t>
  </si>
  <si>
    <t>смена светильников в душевой и смена ламп на кухне</t>
  </si>
  <si>
    <t>ликвидация воздушных пробок в стояках, устранение непрогрева системы ЦО</t>
  </si>
  <si>
    <t>кв. 59,45,37,22,49,133</t>
  </si>
  <si>
    <t>Декабрь 2017 г</t>
  </si>
  <si>
    <t>установка смесителя</t>
  </si>
  <si>
    <t>общая кухня</t>
  </si>
  <si>
    <t>смена трубопровода ф 110 мм</t>
  </si>
  <si>
    <t>мкв. 10 А ЦК</t>
  </si>
  <si>
    <t>пусконаладочные работы УУТЭ</t>
  </si>
  <si>
    <t>ремонт и поверка оборудования (ПРЭМ, ВКТ-7, КТСП — термопреобразователя)</t>
  </si>
  <si>
    <t xml:space="preserve">ремонт электроснабжения в местах объщего пользования </t>
  </si>
  <si>
    <t>2-й подъезд, 5-й этаж</t>
  </si>
  <si>
    <t>ремонт электроосвещения в подъезде (смена ламп)</t>
  </si>
  <si>
    <t>3-й подъезд, 1,2,3,4-й этаж</t>
  </si>
  <si>
    <t>установка антимагнитной пломбы на электросчетчик в квартире жилого дома</t>
  </si>
  <si>
    <t>кв. 154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</si>
</sst>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1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horizontal="justify" wrapText="1"/>
    </xf>
    <xf numFmtId="164" fontId="3" fillId="0" borderId="1" xfId="0" applyFont="1" applyFill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6" fillId="2" borderId="1" xfId="0" applyFont="1" applyFill="1" applyBorder="1" applyAlignment="1">
      <alignment horizontal="center"/>
    </xf>
    <xf numFmtId="164" fontId="7" fillId="3" borderId="0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164" fontId="6" fillId="2" borderId="0" xfId="0" applyFont="1" applyFill="1" applyAlignment="1">
      <alignment horizontal="center"/>
    </xf>
    <xf numFmtId="164" fontId="0" fillId="0" borderId="0" xfId="0" applyAlignment="1">
      <alignment wrapText="1"/>
    </xf>
    <xf numFmtId="164" fontId="1" fillId="0" borderId="0" xfId="0" applyFont="1" applyFill="1" applyBorder="1" applyAlignment="1">
      <alignment horizontal="center" wrapText="1"/>
    </xf>
    <xf numFmtId="164" fontId="2" fillId="0" borderId="0" xfId="0" applyFont="1" applyFill="1" applyAlignment="1">
      <alignment wrapText="1"/>
    </xf>
    <xf numFmtId="164" fontId="1" fillId="0" borderId="1" xfId="0" applyFont="1" applyFill="1" applyBorder="1" applyAlignment="1">
      <alignment horizontal="justify" wrapText="1"/>
    </xf>
    <xf numFmtId="166" fontId="3" fillId="0" borderId="1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 wrapText="1"/>
    </xf>
    <xf numFmtId="164" fontId="3" fillId="0" borderId="1" xfId="0" applyNumberFormat="1" applyFont="1" applyFill="1" applyBorder="1" applyAlignment="1">
      <alignment horizontal="justify" wrapText="1"/>
    </xf>
    <xf numFmtId="164" fontId="10" fillId="0" borderId="1" xfId="0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justify" wrapText="1"/>
    </xf>
    <xf numFmtId="164" fontId="6" fillId="2" borderId="1" xfId="0" applyFont="1" applyFill="1" applyBorder="1" applyAlignment="1">
      <alignment horizontal="center" wrapText="1"/>
    </xf>
    <xf numFmtId="164" fontId="6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746">
          <cell r="E2746">
            <v>43465.86</v>
          </cell>
          <cell r="F2746">
            <v>-10676.8</v>
          </cell>
          <cell r="G2746">
            <v>192722.46999999997</v>
          </cell>
          <cell r="H2746">
            <v>174579.89</v>
          </cell>
          <cell r="I2746">
            <v>36293.520000000004</v>
          </cell>
          <cell r="J2746">
            <v>127609.57000000002</v>
          </cell>
          <cell r="K2746">
            <v>61608.439999999944</v>
          </cell>
        </row>
        <row r="2747">
          <cell r="E2747">
            <v>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</row>
        <row r="2749">
          <cell r="E2749">
            <v>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</row>
        <row r="2750">
          <cell r="E2750">
            <v>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</row>
        <row r="2751">
          <cell r="E2751">
            <v>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</row>
        <row r="2753">
          <cell r="E2753">
            <v>11623.44</v>
          </cell>
          <cell r="F2753">
            <v>-76223.04</v>
          </cell>
          <cell r="G2753">
            <v>58742.52000000001</v>
          </cell>
          <cell r="H2753">
            <v>52999.590000000004</v>
          </cell>
          <cell r="I2753">
            <v>119553.425</v>
          </cell>
          <cell r="J2753">
            <v>-142776.875</v>
          </cell>
          <cell r="K2753">
            <v>17366.370000000003</v>
          </cell>
        </row>
        <row r="2754">
          <cell r="E2754">
            <v>16061.58</v>
          </cell>
          <cell r="F2754">
            <v>-16061.58</v>
          </cell>
          <cell r="G2754">
            <v>69380.94999999998</v>
          </cell>
          <cell r="H2754">
            <v>62597.95999999999</v>
          </cell>
          <cell r="I2754">
            <v>69380.94999999998</v>
          </cell>
          <cell r="J2754">
            <v>-22844.569999999992</v>
          </cell>
          <cell r="K2754">
            <v>22844.569999999992</v>
          </cell>
        </row>
        <row r="2755">
          <cell r="E2755">
            <v>5900.79</v>
          </cell>
          <cell r="F2755">
            <v>31600.64</v>
          </cell>
          <cell r="G2755">
            <v>23127.020000000004</v>
          </cell>
          <cell r="H2755">
            <v>20866</v>
          </cell>
          <cell r="I2755">
            <v>4790</v>
          </cell>
          <cell r="J2755">
            <v>47676.64</v>
          </cell>
          <cell r="K2755">
            <v>8161.810000000005</v>
          </cell>
        </row>
        <row r="2756">
          <cell r="E2756">
            <v>4324.58</v>
          </cell>
          <cell r="F2756">
            <v>-16755.62</v>
          </cell>
          <cell r="G2756">
            <v>17345.27</v>
          </cell>
          <cell r="H2756">
            <v>15649.49</v>
          </cell>
          <cell r="I2756">
            <v>23935.364999999998</v>
          </cell>
          <cell r="J2756">
            <v>-25041.494999999995</v>
          </cell>
          <cell r="K2756">
            <v>6020.359999999999</v>
          </cell>
        </row>
        <row r="2757">
          <cell r="E2757">
            <v>1036.91</v>
          </cell>
          <cell r="F2757">
            <v>-18822.5</v>
          </cell>
          <cell r="G2757">
            <v>3931.5600000000013</v>
          </cell>
          <cell r="H2757">
            <v>3547.2300000000005</v>
          </cell>
          <cell r="I2757">
            <v>0</v>
          </cell>
          <cell r="J2757">
            <v>-15275.27</v>
          </cell>
          <cell r="K2757">
            <v>1421.2400000000007</v>
          </cell>
        </row>
        <row r="2758">
          <cell r="E2758">
            <v>30.76</v>
          </cell>
          <cell r="F2758">
            <v>162.14</v>
          </cell>
          <cell r="G2758">
            <v>115.60999999999999</v>
          </cell>
          <cell r="H2758">
            <v>104.33000000000001</v>
          </cell>
          <cell r="I2758">
            <v>0</v>
          </cell>
          <cell r="J2758">
            <v>266.47</v>
          </cell>
          <cell r="K2758">
            <v>42.039999999999964</v>
          </cell>
        </row>
        <row r="2759">
          <cell r="E2759">
            <v>8019.21</v>
          </cell>
          <cell r="F2759">
            <v>-8019.21</v>
          </cell>
          <cell r="G2759">
            <v>36617.729999999996</v>
          </cell>
          <cell r="H2759">
            <v>33037.81</v>
          </cell>
          <cell r="I2759">
            <v>36617.729999999996</v>
          </cell>
          <cell r="J2759">
            <v>-11599.129999999997</v>
          </cell>
          <cell r="K2759">
            <v>11599.129999999997</v>
          </cell>
        </row>
        <row r="2760">
          <cell r="E2760">
            <v>5384.84</v>
          </cell>
          <cell r="F2760">
            <v>-1031.46</v>
          </cell>
          <cell r="G2760">
            <v>20428.84</v>
          </cell>
          <cell r="H2760">
            <v>18431.61</v>
          </cell>
          <cell r="I2760">
            <v>23098.474260000003</v>
          </cell>
          <cell r="J2760">
            <v>-5698.324260000001</v>
          </cell>
          <cell r="K2760">
            <v>7382.07</v>
          </cell>
        </row>
        <row r="2761">
          <cell r="E2761">
            <v>924.62</v>
          </cell>
          <cell r="F2761">
            <v>-5933.05</v>
          </cell>
          <cell r="G2761">
            <v>3507.6500000000005</v>
          </cell>
          <cell r="H2761">
            <v>3164.6799999999994</v>
          </cell>
          <cell r="I2761">
            <v>12924.54</v>
          </cell>
          <cell r="J2761">
            <v>-15692.910000000002</v>
          </cell>
          <cell r="K2761">
            <v>1267.590000000001</v>
          </cell>
        </row>
        <row r="2763">
          <cell r="E2763">
            <v>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</row>
        <row r="2764">
          <cell r="E2764">
            <v>0</v>
          </cell>
          <cell r="F2764">
            <v>0</v>
          </cell>
          <cell r="G2764">
            <v>11302.44</v>
          </cell>
          <cell r="H2764">
            <v>11597.210000000003</v>
          </cell>
          <cell r="I2764">
            <v>11302.44</v>
          </cell>
          <cell r="J2764">
            <v>294.77000000000226</v>
          </cell>
          <cell r="K2764">
            <v>-294.77000000000226</v>
          </cell>
        </row>
        <row r="2765">
          <cell r="E2765">
            <v>0</v>
          </cell>
          <cell r="F2765">
            <v>0</v>
          </cell>
          <cell r="G2765">
            <v>61667.3</v>
          </cell>
          <cell r="H2765">
            <v>59641.06</v>
          </cell>
          <cell r="I2765">
            <v>61667.3</v>
          </cell>
          <cell r="J2765">
            <v>-2026.2400000000052</v>
          </cell>
          <cell r="K2765">
            <v>2026.2400000000052</v>
          </cell>
        </row>
        <row r="2766">
          <cell r="E2766">
            <v>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</row>
        <row r="2767">
          <cell r="E2767">
            <v>2373.72</v>
          </cell>
          <cell r="F2767">
            <v>-2373.72</v>
          </cell>
          <cell r="G2767">
            <v>13492.989999999998</v>
          </cell>
          <cell r="H2767">
            <v>12021.64</v>
          </cell>
          <cell r="I2767">
            <v>13492.989999999998</v>
          </cell>
          <cell r="J2767">
            <v>-3845.069999999998</v>
          </cell>
          <cell r="K2767">
            <v>3845.069999999998</v>
          </cell>
        </row>
        <row r="2768">
          <cell r="E2768">
            <v>17599.61</v>
          </cell>
          <cell r="F2768">
            <v>-17599.61</v>
          </cell>
          <cell r="G2768">
            <v>72463.9</v>
          </cell>
          <cell r="H2768">
            <v>65492.890000000014</v>
          </cell>
          <cell r="I2768">
            <v>72463.9</v>
          </cell>
          <cell r="J2768">
            <v>-24570.61999999998</v>
          </cell>
          <cell r="K2768">
            <v>24570.61999999998</v>
          </cell>
        </row>
        <row r="2769">
          <cell r="E2769">
            <v>18458.67</v>
          </cell>
          <cell r="F2769">
            <v>-18458.67</v>
          </cell>
          <cell r="G2769">
            <v>77088.99000000002</v>
          </cell>
          <cell r="H2769">
            <v>69657.75000000001</v>
          </cell>
          <cell r="I2769">
            <v>77088.99000000002</v>
          </cell>
          <cell r="J2769">
            <v>-25889.910000000003</v>
          </cell>
          <cell r="K2769">
            <v>25889.910000000003</v>
          </cell>
        </row>
        <row r="2770">
          <cell r="E2770">
            <v>20311.79</v>
          </cell>
          <cell r="F2770">
            <v>-20311.79</v>
          </cell>
          <cell r="G2770">
            <v>84027.34000000001</v>
          </cell>
          <cell r="H2770">
            <v>75977.75</v>
          </cell>
          <cell r="I2770">
            <v>84027.34000000001</v>
          </cell>
          <cell r="J2770">
            <v>-28361.380000000012</v>
          </cell>
          <cell r="K2770">
            <v>28361.380000000005</v>
          </cell>
        </row>
        <row r="2771">
          <cell r="E2771">
            <v>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80" zoomScaleNormal="80" workbookViewId="0" topLeftCell="A1">
      <selection activeCell="B35" activeCellId="1" sqref="A80:IV80 B35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0" style="0" hidden="1" customWidth="1"/>
    <col min="5" max="5" width="18.140625" style="0" customWidth="1"/>
    <col min="6" max="6" width="23.851562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23.4218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9.2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/>
      <c r="B5" s="5" t="s">
        <v>14</v>
      </c>
      <c r="C5" s="7">
        <v>17</v>
      </c>
      <c r="D5" s="3"/>
      <c r="E5" s="3"/>
      <c r="F5" s="3"/>
      <c r="G5" s="3"/>
      <c r="H5" s="3"/>
      <c r="I5" s="3"/>
      <c r="J5" s="3"/>
      <c r="K5" s="3"/>
      <c r="L5" s="5" t="s">
        <v>15</v>
      </c>
    </row>
    <row r="6" spans="1:12" s="2" customFormat="1" ht="12.75" hidden="1">
      <c r="A6" s="3">
        <v>1</v>
      </c>
      <c r="B6" s="3"/>
      <c r="C6" s="3"/>
      <c r="D6" s="3" t="s">
        <v>16</v>
      </c>
      <c r="E6" s="4">
        <f>'[1]Лицевые счета домов свод'!E2746</f>
        <v>43465.86</v>
      </c>
      <c r="F6" s="4">
        <f>'[1]Лицевые счета домов свод'!F2746</f>
        <v>-10676.8</v>
      </c>
      <c r="G6" s="4">
        <f>'[1]Лицевые счета домов свод'!G2746</f>
        <v>192722.46999999997</v>
      </c>
      <c r="H6" s="4">
        <f>'[1]Лицевые счета домов свод'!H2746</f>
        <v>174579.89</v>
      </c>
      <c r="I6" s="4">
        <f>'[1]Лицевые счета домов свод'!I2746</f>
        <v>36293.520000000004</v>
      </c>
      <c r="J6" s="4">
        <f>'[1]Лицевые счета домов свод'!J2746</f>
        <v>127609.57000000002</v>
      </c>
      <c r="K6" s="4">
        <f>'[1]Лицевые счета домов свод'!K2746</f>
        <v>61608.439999999944</v>
      </c>
      <c r="L6" s="4"/>
    </row>
    <row r="7" spans="1:12" s="2" customFormat="1" ht="12.75" hidden="1">
      <c r="A7" s="3"/>
      <c r="B7" s="3"/>
      <c r="C7" s="3"/>
      <c r="D7" s="3" t="s">
        <v>17</v>
      </c>
      <c r="E7" s="4">
        <f>'[1]Лицевые счета домов свод'!E2747</f>
        <v>0</v>
      </c>
      <c r="F7" s="4">
        <f>'[1]Лицевые счета домов свод'!F2747</f>
        <v>0</v>
      </c>
      <c r="G7" s="4">
        <f>'[1]Лицевые счета домов свод'!G2747</f>
        <v>0</v>
      </c>
      <c r="H7" s="4">
        <f>'[1]Лицевые счета домов свод'!H2747</f>
        <v>0</v>
      </c>
      <c r="I7" s="4">
        <f>'[1]Лицевые счета домов свод'!I2747</f>
        <v>0</v>
      </c>
      <c r="J7" s="4">
        <f>'[1]Лицевые счета домов свод'!J2747</f>
        <v>0</v>
      </c>
      <c r="K7" s="4">
        <f>'[1]Лицевые счета домов свод'!K2747</f>
        <v>0</v>
      </c>
      <c r="L7" s="4"/>
    </row>
    <row r="8" spans="1:12" s="2" customFormat="1" ht="12.75" hidden="1">
      <c r="A8" s="3"/>
      <c r="B8" s="3"/>
      <c r="C8" s="3"/>
      <c r="D8" s="3" t="s">
        <v>18</v>
      </c>
      <c r="E8" s="4">
        <f>'[1]Лицевые счета домов свод'!E2748</f>
        <v>0</v>
      </c>
      <c r="F8" s="4">
        <f>'[1]Лицевые счета домов свод'!F2748</f>
        <v>0</v>
      </c>
      <c r="G8" s="4">
        <f>'[1]Лицевые счета домов свод'!G2748</f>
        <v>0</v>
      </c>
      <c r="H8" s="4">
        <f>'[1]Лицевые счета домов свод'!H2748</f>
        <v>0</v>
      </c>
      <c r="I8" s="4">
        <f>'[1]Лицевые счета домов свод'!I2748</f>
        <v>0</v>
      </c>
      <c r="J8" s="4">
        <f>'[1]Лицевые счета домов свод'!J2748</f>
        <v>0</v>
      </c>
      <c r="K8" s="4">
        <f>'[1]Лицевые счета домов свод'!K2748</f>
        <v>0</v>
      </c>
      <c r="L8" s="4"/>
    </row>
    <row r="9" spans="1:12" s="2" customFormat="1" ht="12.75" hidden="1">
      <c r="A9" s="3"/>
      <c r="B9" s="3"/>
      <c r="C9" s="3"/>
      <c r="D9" s="3" t="s">
        <v>19</v>
      </c>
      <c r="E9" s="4">
        <f>'[1]Лицевые счета домов свод'!E2749</f>
        <v>0</v>
      </c>
      <c r="F9" s="4">
        <f>'[1]Лицевые счета домов свод'!F2749</f>
        <v>0</v>
      </c>
      <c r="G9" s="4">
        <f>'[1]Лицевые счета домов свод'!G2749</f>
        <v>0</v>
      </c>
      <c r="H9" s="4">
        <f>'[1]Лицевые счета домов свод'!H2749</f>
        <v>0</v>
      </c>
      <c r="I9" s="4">
        <f>'[1]Лицевые счета домов свод'!I2749</f>
        <v>0</v>
      </c>
      <c r="J9" s="4">
        <f>'[1]Лицевые счета домов свод'!J2749</f>
        <v>0</v>
      </c>
      <c r="K9" s="4">
        <f>'[1]Лицевые счета домов свод'!K2749</f>
        <v>0</v>
      </c>
      <c r="L9" s="4"/>
    </row>
    <row r="10" spans="1:12" s="2" customFormat="1" ht="12.75" hidden="1">
      <c r="A10" s="3"/>
      <c r="B10" s="3"/>
      <c r="C10" s="3"/>
      <c r="D10" s="3" t="s">
        <v>20</v>
      </c>
      <c r="E10" s="4">
        <f>'[1]Лицевые счета домов свод'!E2750</f>
        <v>0</v>
      </c>
      <c r="F10" s="4">
        <f>'[1]Лицевые счета домов свод'!F2750</f>
        <v>0</v>
      </c>
      <c r="G10" s="4">
        <f>'[1]Лицевые счета домов свод'!G2750</f>
        <v>0</v>
      </c>
      <c r="H10" s="4">
        <f>'[1]Лицевые счета домов свод'!H2750</f>
        <v>0</v>
      </c>
      <c r="I10" s="4">
        <f>'[1]Лицевые счета домов свод'!I2750</f>
        <v>0</v>
      </c>
      <c r="J10" s="4">
        <f>'[1]Лицевые счета домов свод'!J2750</f>
        <v>0</v>
      </c>
      <c r="K10" s="4">
        <f>'[1]Лицевые счета домов свод'!K2750</f>
        <v>0</v>
      </c>
      <c r="L10" s="4"/>
    </row>
    <row r="11" spans="1:12" s="2" customFormat="1" ht="12.75" hidden="1">
      <c r="A11" s="3"/>
      <c r="B11" s="3"/>
      <c r="C11" s="3"/>
      <c r="D11" s="3" t="s">
        <v>21</v>
      </c>
      <c r="E11" s="4">
        <f>'[1]Лицевые счета домов свод'!E2751</f>
        <v>0</v>
      </c>
      <c r="F11" s="4">
        <f>'[1]Лицевые счета домов свод'!F2751</f>
        <v>0</v>
      </c>
      <c r="G11" s="4">
        <f>'[1]Лицевые счета домов свод'!G2751</f>
        <v>0</v>
      </c>
      <c r="H11" s="4">
        <f>'[1]Лицевые счета домов свод'!H2751</f>
        <v>0</v>
      </c>
      <c r="I11" s="4">
        <f>'[1]Лицевые счета домов свод'!I2751</f>
        <v>0</v>
      </c>
      <c r="J11" s="4">
        <f>'[1]Лицевые счета домов свод'!J2751</f>
        <v>0</v>
      </c>
      <c r="K11" s="4">
        <f>'[1]Лицевые счета домов свод'!K2751</f>
        <v>0</v>
      </c>
      <c r="L11" s="4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43465.86</v>
      </c>
      <c r="F12" s="4">
        <f>SUM(F6:F11)</f>
        <v>-10676.8</v>
      </c>
      <c r="G12" s="4">
        <f>SUM(G6:G11)</f>
        <v>192722.46999999997</v>
      </c>
      <c r="H12" s="4">
        <f>SUM(H6:H11)</f>
        <v>174579.89</v>
      </c>
      <c r="I12" s="4">
        <f>SUM(I6:I11)</f>
        <v>36293.520000000004</v>
      </c>
      <c r="J12" s="4">
        <f>SUM(J6:J11)</f>
        <v>127609.57000000002</v>
      </c>
      <c r="K12" s="4">
        <f>SUM(K6:K11)</f>
        <v>61608.439999999944</v>
      </c>
      <c r="L12" s="3"/>
    </row>
    <row r="13" spans="1:12" s="2" customFormat="1" ht="14.25" customHeight="1" hidden="1">
      <c r="A13" s="3"/>
      <c r="B13" s="3"/>
      <c r="C13" s="3"/>
      <c r="D13" s="8" t="s">
        <v>23</v>
      </c>
      <c r="E13" s="4">
        <f>'[1]Лицевые счета домов свод'!E2753</f>
        <v>11623.44</v>
      </c>
      <c r="F13" s="4">
        <f>'[1]Лицевые счета домов свод'!F2753</f>
        <v>-76223.04</v>
      </c>
      <c r="G13" s="4">
        <f>'[1]Лицевые счета домов свод'!G2753</f>
        <v>58742.52000000001</v>
      </c>
      <c r="H13" s="4">
        <f>'[1]Лицевые счета домов свод'!H2753</f>
        <v>52999.590000000004</v>
      </c>
      <c r="I13" s="4">
        <f>'[1]Лицевые счета домов свод'!I2753</f>
        <v>119553.425</v>
      </c>
      <c r="J13" s="4">
        <f>'[1]Лицевые счета домов свод'!J2753</f>
        <v>-142776.875</v>
      </c>
      <c r="K13" s="4">
        <f>'[1]Лицевые счета домов свод'!K2753</f>
        <v>17366.370000000003</v>
      </c>
      <c r="L13" s="4"/>
    </row>
    <row r="14" spans="1:12" s="2" customFormat="1" ht="34.5" customHeight="1" hidden="1">
      <c r="A14" s="3"/>
      <c r="B14" s="3"/>
      <c r="C14" s="3"/>
      <c r="D14" s="8" t="s">
        <v>24</v>
      </c>
      <c r="E14" s="4">
        <f>'[1]Лицевые счета домов свод'!E2754</f>
        <v>16061.58</v>
      </c>
      <c r="F14" s="4">
        <f>'[1]Лицевые счета домов свод'!F2754</f>
        <v>-16061.58</v>
      </c>
      <c r="G14" s="4">
        <f>'[1]Лицевые счета домов свод'!G2754</f>
        <v>69380.94999999998</v>
      </c>
      <c r="H14" s="4">
        <f>'[1]Лицевые счета домов свод'!H2754</f>
        <v>62597.95999999999</v>
      </c>
      <c r="I14" s="4">
        <f>'[1]Лицевые счета домов свод'!I2754</f>
        <v>69380.94999999998</v>
      </c>
      <c r="J14" s="4">
        <f>'[1]Лицевые счета домов свод'!J2754</f>
        <v>-22844.569999999992</v>
      </c>
      <c r="K14" s="4">
        <f>'[1]Лицевые счета домов свод'!K2754</f>
        <v>22844.569999999992</v>
      </c>
      <c r="L14" s="4"/>
    </row>
    <row r="15" spans="1:12" s="2" customFormat="1" ht="28.5" customHeight="1" hidden="1">
      <c r="A15" s="3"/>
      <c r="B15" s="3"/>
      <c r="C15" s="3"/>
      <c r="D15" s="8" t="s">
        <v>25</v>
      </c>
      <c r="E15" s="4">
        <f>'[1]Лицевые счета домов свод'!E2755</f>
        <v>5900.79</v>
      </c>
      <c r="F15" s="4">
        <f>'[1]Лицевые счета домов свод'!F2755</f>
        <v>31600.64</v>
      </c>
      <c r="G15" s="4">
        <f>'[1]Лицевые счета домов свод'!G2755</f>
        <v>23127.020000000004</v>
      </c>
      <c r="H15" s="4">
        <f>'[1]Лицевые счета домов свод'!H2755</f>
        <v>20866</v>
      </c>
      <c r="I15" s="4">
        <f>'[1]Лицевые счета домов свод'!I2755</f>
        <v>4790</v>
      </c>
      <c r="J15" s="4">
        <f>'[1]Лицевые счета домов свод'!J2755</f>
        <v>47676.64</v>
      </c>
      <c r="K15" s="4">
        <f>'[1]Лицевые счета домов свод'!K2755</f>
        <v>8161.810000000005</v>
      </c>
      <c r="L15" s="4"/>
    </row>
    <row r="16" spans="1:12" s="2" customFormat="1" ht="28.5" customHeight="1" hidden="1">
      <c r="A16" s="3"/>
      <c r="B16" s="3"/>
      <c r="C16" s="3"/>
      <c r="D16" s="8" t="s">
        <v>26</v>
      </c>
      <c r="E16" s="4">
        <f>'[1]Лицевые счета домов свод'!E2756</f>
        <v>4324.58</v>
      </c>
      <c r="F16" s="4">
        <f>'[1]Лицевые счета домов свод'!F2756</f>
        <v>-16755.62</v>
      </c>
      <c r="G16" s="4">
        <f>'[1]Лицевые счета домов свод'!G2756</f>
        <v>17345.27</v>
      </c>
      <c r="H16" s="4">
        <f>'[1]Лицевые счета домов свод'!H2756</f>
        <v>15649.49</v>
      </c>
      <c r="I16" s="4">
        <f>'[1]Лицевые счета домов свод'!I2756</f>
        <v>23935.364999999998</v>
      </c>
      <c r="J16" s="4">
        <f>'[1]Лицевые счета домов свод'!J2756</f>
        <v>-25041.494999999995</v>
      </c>
      <c r="K16" s="4">
        <f>'[1]Лицевые счета домов свод'!K2756</f>
        <v>6020.359999999999</v>
      </c>
      <c r="L16" s="4"/>
    </row>
    <row r="17" spans="1:12" s="2" customFormat="1" ht="12.75" hidden="1">
      <c r="A17" s="3"/>
      <c r="B17" s="3"/>
      <c r="C17" s="3"/>
      <c r="D17" s="3" t="s">
        <v>27</v>
      </c>
      <c r="E17" s="4">
        <f>'[1]Лицевые счета домов свод'!E2757</f>
        <v>1036.91</v>
      </c>
      <c r="F17" s="4">
        <f>'[1]Лицевые счета домов свод'!F2757</f>
        <v>-18822.5</v>
      </c>
      <c r="G17" s="4">
        <f>'[1]Лицевые счета домов свод'!G2757</f>
        <v>3931.5600000000013</v>
      </c>
      <c r="H17" s="4">
        <f>'[1]Лицевые счета домов свод'!H2757</f>
        <v>3547.2300000000005</v>
      </c>
      <c r="I17" s="4">
        <f>'[1]Лицевые счета домов свод'!I2757</f>
        <v>0</v>
      </c>
      <c r="J17" s="4">
        <f>'[1]Лицевые счета домов свод'!J2757</f>
        <v>-15275.27</v>
      </c>
      <c r="K17" s="4">
        <f>'[1]Лицевые счета домов свод'!K2757</f>
        <v>1421.2400000000007</v>
      </c>
      <c r="L17" s="4"/>
    </row>
    <row r="18" spans="1:12" s="2" customFormat="1" ht="31.5" customHeight="1" hidden="1">
      <c r="A18" s="3"/>
      <c r="B18" s="3"/>
      <c r="C18" s="3"/>
      <c r="D18" s="8" t="s">
        <v>28</v>
      </c>
      <c r="E18" s="4">
        <f>'[1]Лицевые счета домов свод'!E2758</f>
        <v>30.76</v>
      </c>
      <c r="F18" s="4">
        <f>'[1]Лицевые счета домов свод'!F2758</f>
        <v>162.14</v>
      </c>
      <c r="G18" s="4">
        <f>'[1]Лицевые счета домов свод'!G2758</f>
        <v>115.60999999999999</v>
      </c>
      <c r="H18" s="4">
        <f>'[1]Лицевые счета домов свод'!H2758</f>
        <v>104.33000000000001</v>
      </c>
      <c r="I18" s="4">
        <f>'[1]Лицевые счета домов свод'!I2758</f>
        <v>0</v>
      </c>
      <c r="J18" s="4">
        <f>'[1]Лицевые счета домов свод'!J2758</f>
        <v>266.47</v>
      </c>
      <c r="K18" s="4">
        <f>'[1]Лицевые счета домов свод'!K2758</f>
        <v>42.039999999999964</v>
      </c>
      <c r="L18" s="4"/>
    </row>
    <row r="19" spans="1:12" s="2" customFormat="1" ht="43.5" customHeight="1" hidden="1">
      <c r="A19" s="3"/>
      <c r="B19" s="3"/>
      <c r="C19" s="3"/>
      <c r="D19" s="8" t="s">
        <v>29</v>
      </c>
      <c r="E19" s="4">
        <f>'[1]Лицевые счета домов свод'!E2759</f>
        <v>8019.21</v>
      </c>
      <c r="F19" s="4">
        <f>'[1]Лицевые счета домов свод'!F2759</f>
        <v>-8019.21</v>
      </c>
      <c r="G19" s="4">
        <f>'[1]Лицевые счета домов свод'!G2759</f>
        <v>36617.729999999996</v>
      </c>
      <c r="H19" s="4">
        <f>'[1]Лицевые счета домов свод'!H2759</f>
        <v>33037.81</v>
      </c>
      <c r="I19" s="4">
        <f>'[1]Лицевые счета домов свод'!I2759</f>
        <v>36617.729999999996</v>
      </c>
      <c r="J19" s="4">
        <f>'[1]Лицевые счета домов свод'!J2759</f>
        <v>-11599.129999999997</v>
      </c>
      <c r="K19" s="4">
        <f>'[1]Лицевые счета домов свод'!K2759</f>
        <v>11599.129999999997</v>
      </c>
      <c r="L19" s="4"/>
    </row>
    <row r="20" spans="1:12" s="2" customFormat="1" ht="21.75" customHeight="1" hidden="1">
      <c r="A20" s="3"/>
      <c r="B20" s="3"/>
      <c r="C20" s="3"/>
      <c r="D20" s="8" t="s">
        <v>30</v>
      </c>
      <c r="E20" s="4">
        <f>'[1]Лицевые счета домов свод'!E2760</f>
        <v>5384.84</v>
      </c>
      <c r="F20" s="4">
        <f>'[1]Лицевые счета домов свод'!F2760</f>
        <v>-1031.46</v>
      </c>
      <c r="G20" s="4">
        <f>'[1]Лицевые счета домов свод'!G2760</f>
        <v>20428.84</v>
      </c>
      <c r="H20" s="4">
        <f>'[1]Лицевые счета домов свод'!H2760</f>
        <v>18431.61</v>
      </c>
      <c r="I20" s="4">
        <f>'[1]Лицевые счета домов свод'!I2760</f>
        <v>23098.474260000003</v>
      </c>
      <c r="J20" s="4">
        <f>'[1]Лицевые счета домов свод'!J2760</f>
        <v>-5698.324260000001</v>
      </c>
      <c r="K20" s="4">
        <f>'[1]Лицевые счета домов свод'!K2760</f>
        <v>7382.07</v>
      </c>
      <c r="L20" s="4"/>
    </row>
    <row r="21" spans="1:12" s="2" customFormat="1" ht="29.25" customHeight="1" hidden="1">
      <c r="A21" s="3"/>
      <c r="B21" s="3"/>
      <c r="C21" s="3"/>
      <c r="D21" s="8" t="s">
        <v>31</v>
      </c>
      <c r="E21" s="4">
        <f>'[1]Лицевые счета домов свод'!E2761</f>
        <v>924.62</v>
      </c>
      <c r="F21" s="4">
        <f>'[1]Лицевые счета домов свод'!F2761</f>
        <v>-5933.05</v>
      </c>
      <c r="G21" s="4">
        <f>'[1]Лицевые счета домов свод'!G2761</f>
        <v>3507.6500000000005</v>
      </c>
      <c r="H21" s="4">
        <f>'[1]Лицевые счета домов свод'!H2761</f>
        <v>3164.6799999999994</v>
      </c>
      <c r="I21" s="4">
        <f>'[1]Лицевые счета домов свод'!I2761</f>
        <v>12924.54</v>
      </c>
      <c r="J21" s="4">
        <f>'[1]Лицевые счета домов свод'!J2761</f>
        <v>-15692.910000000002</v>
      </c>
      <c r="K21" s="4">
        <f>'[1]Лицевые счета домов свод'!K2761</f>
        <v>1267.590000000001</v>
      </c>
      <c r="L21" s="4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53306.73</v>
      </c>
      <c r="F22" s="4">
        <f>SUM(F13:F21)</f>
        <v>-111083.68</v>
      </c>
      <c r="G22" s="4">
        <f>SUM(G13:G21)</f>
        <v>233197.15</v>
      </c>
      <c r="H22" s="4">
        <f>SUM(H13:H21)</f>
        <v>210398.69999999998</v>
      </c>
      <c r="I22" s="9">
        <f>SUM(I13:I21)</f>
        <v>290300.48426</v>
      </c>
      <c r="J22" s="9">
        <f>SUM(J13:J21)</f>
        <v>-190985.46425999998</v>
      </c>
      <c r="K22" s="4">
        <f>SUM(K13:K21)</f>
        <v>76105.18</v>
      </c>
      <c r="L22" s="3"/>
    </row>
    <row r="23" spans="1:12" s="2" customFormat="1" ht="12.75" hidden="1">
      <c r="A23" s="3"/>
      <c r="B23" s="3"/>
      <c r="C23" s="3"/>
      <c r="D23" s="3" t="s">
        <v>33</v>
      </c>
      <c r="E23" s="4">
        <f>'[1]Лицевые счета домов свод'!E2763</f>
        <v>0</v>
      </c>
      <c r="F23" s="4">
        <f>'[1]Лицевые счета домов свод'!F2763</f>
        <v>0</v>
      </c>
      <c r="G23" s="4">
        <f>'[1]Лицевые счета домов свод'!G2763</f>
        <v>0</v>
      </c>
      <c r="H23" s="4">
        <f>'[1]Лицевые счета домов свод'!H2763</f>
        <v>0</v>
      </c>
      <c r="I23" s="4">
        <f>'[1]Лицевые счета домов свод'!I2763</f>
        <v>0</v>
      </c>
      <c r="J23" s="4">
        <f>'[1]Лицевые счета домов свод'!J2763</f>
        <v>0</v>
      </c>
      <c r="K23" s="4">
        <f>'[1]Лицевые счета домов свод'!K2763</f>
        <v>0</v>
      </c>
      <c r="L23" s="4"/>
    </row>
    <row r="24" spans="1:12" s="2" customFormat="1" ht="12.75" hidden="1">
      <c r="A24" s="3"/>
      <c r="B24" s="3"/>
      <c r="C24" s="3"/>
      <c r="D24" s="3" t="s">
        <v>34</v>
      </c>
      <c r="E24" s="4">
        <f>'[1]Лицевые счета домов свод'!E2764</f>
        <v>0</v>
      </c>
      <c r="F24" s="4">
        <f>'[1]Лицевые счета домов свод'!F2764</f>
        <v>0</v>
      </c>
      <c r="G24" s="4">
        <f>'[1]Лицевые счета домов свод'!G2764</f>
        <v>11302.44</v>
      </c>
      <c r="H24" s="4">
        <f>'[1]Лицевые счета домов свод'!H2764</f>
        <v>11597.210000000003</v>
      </c>
      <c r="I24" s="4">
        <f>'[1]Лицевые счета домов свод'!I2764</f>
        <v>11302.44</v>
      </c>
      <c r="J24" s="4">
        <f>'[1]Лицевые счета домов свод'!J2764</f>
        <v>294.77000000000226</v>
      </c>
      <c r="K24" s="4">
        <f>'[1]Лицевые счета домов свод'!K2764</f>
        <v>-294.77000000000226</v>
      </c>
      <c r="L24" s="4"/>
    </row>
    <row r="25" spans="1:12" s="2" customFormat="1" ht="12.75" hidden="1">
      <c r="A25" s="3"/>
      <c r="B25" s="3"/>
      <c r="C25" s="3"/>
      <c r="D25" s="3" t="s">
        <v>35</v>
      </c>
      <c r="E25" s="4">
        <f>'[1]Лицевые счета домов свод'!E2765</f>
        <v>0</v>
      </c>
      <c r="F25" s="4">
        <f>'[1]Лицевые счета домов свод'!F2765</f>
        <v>0</v>
      </c>
      <c r="G25" s="4">
        <f>'[1]Лицевые счета домов свод'!G2765</f>
        <v>61667.3</v>
      </c>
      <c r="H25" s="4">
        <f>'[1]Лицевые счета домов свод'!H2765</f>
        <v>59641.06</v>
      </c>
      <c r="I25" s="4">
        <f>'[1]Лицевые счета домов свод'!I2765</f>
        <v>61667.3</v>
      </c>
      <c r="J25" s="4">
        <f>'[1]Лицевые счета домов свод'!J2765</f>
        <v>-2026.2400000000052</v>
      </c>
      <c r="K25" s="4">
        <f>'[1]Лицевые счета домов свод'!K2765</f>
        <v>2026.2400000000052</v>
      </c>
      <c r="L25" s="4"/>
    </row>
    <row r="26" spans="1:12" s="2" customFormat="1" ht="12.75" hidden="1">
      <c r="A26" s="3"/>
      <c r="B26" s="3"/>
      <c r="C26" s="3"/>
      <c r="D26" s="3" t="s">
        <v>36</v>
      </c>
      <c r="E26" s="4">
        <f>'[1]Лицевые счета домов свод'!E2766</f>
        <v>0</v>
      </c>
      <c r="F26" s="4">
        <f>'[1]Лицевые счета домов свод'!F2766</f>
        <v>0</v>
      </c>
      <c r="G26" s="4">
        <f>'[1]Лицевые счета домов свод'!G2766</f>
        <v>0</v>
      </c>
      <c r="H26" s="4">
        <f>'[1]Лицевые счета домов свод'!H2766</f>
        <v>0</v>
      </c>
      <c r="I26" s="4">
        <f>'[1]Лицевые счета домов свод'!I2766</f>
        <v>0</v>
      </c>
      <c r="J26" s="4">
        <f>'[1]Лицевые счета домов свод'!J2766</f>
        <v>0</v>
      </c>
      <c r="K26" s="4">
        <f>'[1]Лицевые счета домов свод'!K2766</f>
        <v>0</v>
      </c>
      <c r="L26" s="4"/>
    </row>
    <row r="27" spans="1:12" s="2" customFormat="1" ht="12.75" hidden="1">
      <c r="A27" s="3"/>
      <c r="B27" s="3"/>
      <c r="C27" s="3"/>
      <c r="D27" s="3" t="s">
        <v>37</v>
      </c>
      <c r="E27" s="4">
        <f>'[1]Лицевые счета домов свод'!E2767</f>
        <v>2373.72</v>
      </c>
      <c r="F27" s="4">
        <f>'[1]Лицевые счета домов свод'!F2767</f>
        <v>-2373.72</v>
      </c>
      <c r="G27" s="4">
        <f>'[1]Лицевые счета домов свод'!G2767</f>
        <v>13492.989999999998</v>
      </c>
      <c r="H27" s="4">
        <f>'[1]Лицевые счета домов свод'!H2767</f>
        <v>12021.64</v>
      </c>
      <c r="I27" s="4">
        <f>'[1]Лицевые счета домов свод'!I2767</f>
        <v>13492.989999999998</v>
      </c>
      <c r="J27" s="4">
        <f>'[1]Лицевые счета домов свод'!J2767</f>
        <v>-3845.069999999998</v>
      </c>
      <c r="K27" s="4">
        <f>'[1]Лицевые счета домов свод'!K2767</f>
        <v>3845.069999999998</v>
      </c>
      <c r="L27" s="4"/>
    </row>
    <row r="28" spans="1:12" s="2" customFormat="1" ht="12.75" hidden="1">
      <c r="A28" s="3"/>
      <c r="B28" s="3"/>
      <c r="C28" s="3"/>
      <c r="D28" s="3" t="s">
        <v>38</v>
      </c>
      <c r="E28" s="4">
        <f>'[1]Лицевые счета домов свод'!E2768</f>
        <v>17599.61</v>
      </c>
      <c r="F28" s="4">
        <f>'[1]Лицевые счета домов свод'!F2768</f>
        <v>-17599.61</v>
      </c>
      <c r="G28" s="4">
        <f>'[1]Лицевые счета домов свод'!G2768</f>
        <v>72463.9</v>
      </c>
      <c r="H28" s="4">
        <f>'[1]Лицевые счета домов свод'!H2768</f>
        <v>65492.890000000014</v>
      </c>
      <c r="I28" s="4">
        <f>'[1]Лицевые счета домов свод'!I2768</f>
        <v>72463.9</v>
      </c>
      <c r="J28" s="4">
        <f>'[1]Лицевые счета домов свод'!J2768</f>
        <v>-24570.61999999998</v>
      </c>
      <c r="K28" s="4">
        <f>'[1]Лицевые счета домов свод'!K2768</f>
        <v>24570.61999999998</v>
      </c>
      <c r="L28" s="4"/>
    </row>
    <row r="29" spans="1:12" s="2" customFormat="1" ht="12.75" hidden="1">
      <c r="A29" s="3"/>
      <c r="B29" s="3"/>
      <c r="C29" s="3"/>
      <c r="D29" s="3" t="s">
        <v>39</v>
      </c>
      <c r="E29" s="4">
        <f>'[1]Лицевые счета домов свод'!E2769</f>
        <v>18458.67</v>
      </c>
      <c r="F29" s="4">
        <f>'[1]Лицевые счета домов свод'!F2769</f>
        <v>-18458.67</v>
      </c>
      <c r="G29" s="4">
        <f>'[1]Лицевые счета домов свод'!G2769</f>
        <v>77088.99000000002</v>
      </c>
      <c r="H29" s="4">
        <f>'[1]Лицевые счета домов свод'!H2769</f>
        <v>69657.75000000001</v>
      </c>
      <c r="I29" s="4">
        <f>'[1]Лицевые счета домов свод'!I2769</f>
        <v>77088.99000000002</v>
      </c>
      <c r="J29" s="4">
        <f>'[1]Лицевые счета домов свод'!J2769</f>
        <v>-25889.910000000003</v>
      </c>
      <c r="K29" s="4">
        <f>'[1]Лицевые счета домов свод'!K2769</f>
        <v>25889.910000000003</v>
      </c>
      <c r="L29" s="4"/>
    </row>
    <row r="30" spans="1:12" s="2" customFormat="1" ht="12.75" hidden="1">
      <c r="A30" s="3"/>
      <c r="B30" s="3"/>
      <c r="C30" s="3"/>
      <c r="D30" s="3" t="s">
        <v>40</v>
      </c>
      <c r="E30" s="4">
        <f>'[1]Лицевые счета домов свод'!E2770</f>
        <v>20311.79</v>
      </c>
      <c r="F30" s="4">
        <f>'[1]Лицевые счета домов свод'!F2770</f>
        <v>-20311.79</v>
      </c>
      <c r="G30" s="4">
        <f>'[1]Лицевые счета домов свод'!G2770</f>
        <v>84027.34000000001</v>
      </c>
      <c r="H30" s="4">
        <f>'[1]Лицевые счета домов свод'!H2770</f>
        <v>75977.75</v>
      </c>
      <c r="I30" s="4">
        <f>'[1]Лицевые счета домов свод'!I2770</f>
        <v>84027.34000000001</v>
      </c>
      <c r="J30" s="4">
        <f>'[1]Лицевые счета домов свод'!J2770</f>
        <v>-28361.380000000012</v>
      </c>
      <c r="K30" s="4">
        <f>'[1]Лицевые счета домов свод'!K2770</f>
        <v>28361.380000000005</v>
      </c>
      <c r="L30" s="4"/>
    </row>
    <row r="31" spans="1:12" s="2" customFormat="1" ht="12.75" hidden="1">
      <c r="A31" s="3"/>
      <c r="B31" s="3"/>
      <c r="C31" s="3"/>
      <c r="D31" s="3" t="s">
        <v>41</v>
      </c>
      <c r="E31" s="4">
        <f>'[1]Лицевые счета домов свод'!E2771</f>
        <v>0</v>
      </c>
      <c r="F31" s="4">
        <f>'[1]Лицевые счета домов свод'!F2771</f>
        <v>0</v>
      </c>
      <c r="G31" s="4">
        <f>'[1]Лицевые счета домов свод'!G2771</f>
        <v>0</v>
      </c>
      <c r="H31" s="4">
        <f>'[1]Лицевые счета домов свод'!H2771</f>
        <v>0</v>
      </c>
      <c r="I31" s="4">
        <f>'[1]Лицевые счета домов свод'!I2771</f>
        <v>0</v>
      </c>
      <c r="J31" s="4">
        <f>'[1]Лицевые счета домов свод'!J2771</f>
        <v>0</v>
      </c>
      <c r="K31" s="4">
        <f>'[1]Лицевые счета домов свод'!K2771</f>
        <v>0</v>
      </c>
      <c r="L31" s="4"/>
    </row>
    <row r="32" spans="1:12" s="2" customFormat="1" ht="12.75">
      <c r="A32" s="3"/>
      <c r="B32" s="5" t="s">
        <v>14</v>
      </c>
      <c r="C32" s="7">
        <v>17</v>
      </c>
      <c r="D32" s="3"/>
      <c r="E32" s="4">
        <f>SUM(E23:E31)+E22+E12</f>
        <v>155516.38</v>
      </c>
      <c r="F32" s="4">
        <f>SUM(F23:F31)+F22+F12</f>
        <v>-180504.27</v>
      </c>
      <c r="G32" s="4">
        <f>SUM(G23:G31)+G22+G12</f>
        <v>745962.58</v>
      </c>
      <c r="H32" s="4">
        <f>SUM(H23:H31)+H22+H12</f>
        <v>679366.89</v>
      </c>
      <c r="I32" s="9">
        <f>SUM(I23:I31)+I22+I12</f>
        <v>646636.96426</v>
      </c>
      <c r="J32" s="9">
        <f>SUM(J23:J31)+J22+J12</f>
        <v>-147774.34425999998</v>
      </c>
      <c r="K32" s="4">
        <f>SUM(K23:K31)+K22+K12</f>
        <v>222112.06999999995</v>
      </c>
      <c r="L32" s="5" t="s">
        <v>15</v>
      </c>
    </row>
    <row r="33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="80" zoomScaleNormal="80" workbookViewId="0" topLeftCell="A1">
      <selection activeCell="G13" activeCellId="1" sqref="A80:IV80 G13"/>
    </sheetView>
  </sheetViews>
  <sheetFormatPr defaultColWidth="12.57421875" defaultRowHeight="12.75"/>
  <cols>
    <col min="1" max="1" width="8.7109375" style="0" customWidth="1"/>
    <col min="2" max="2" width="46.421875" style="0" customWidth="1"/>
    <col min="3" max="3" width="26.14062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2" customFormat="1" ht="21" customHeight="1">
      <c r="A1" s="1" t="s">
        <v>42</v>
      </c>
      <c r="B1" s="1"/>
      <c r="C1" s="1"/>
      <c r="D1" s="1"/>
      <c r="E1" s="1"/>
    </row>
    <row r="2" spans="1:5" s="2" customFormat="1" ht="12.75">
      <c r="A2" s="10" t="s">
        <v>1</v>
      </c>
      <c r="B2" s="11" t="s">
        <v>43</v>
      </c>
      <c r="C2" s="11" t="s">
        <v>2</v>
      </c>
      <c r="D2" s="11" t="s">
        <v>44</v>
      </c>
      <c r="E2" s="11" t="s">
        <v>45</v>
      </c>
    </row>
    <row r="3" spans="1:5" s="2" customFormat="1" ht="12.75">
      <c r="A3" s="5">
        <v>1</v>
      </c>
      <c r="B3" s="5" t="s">
        <v>46</v>
      </c>
      <c r="C3" s="5" t="s">
        <v>47</v>
      </c>
      <c r="D3" s="5" t="s">
        <v>48</v>
      </c>
      <c r="E3" s="5">
        <v>8807.62</v>
      </c>
    </row>
    <row r="4" spans="1:5" s="2" customFormat="1" ht="12.75" hidden="1">
      <c r="A4" s="5">
        <v>5</v>
      </c>
      <c r="B4" s="5"/>
      <c r="C4" s="5"/>
      <c r="D4" s="5"/>
      <c r="E4" s="5"/>
    </row>
    <row r="5" spans="1:5" s="2" customFormat="1" ht="12.75" hidden="1">
      <c r="A5" s="5"/>
      <c r="B5" s="5" t="s">
        <v>49</v>
      </c>
      <c r="C5" s="5"/>
      <c r="D5" s="5"/>
      <c r="E5" s="5">
        <f>E3</f>
        <v>8807.62</v>
      </c>
    </row>
    <row r="6" spans="1:5" s="2" customFormat="1" ht="17.25" customHeight="1">
      <c r="A6" s="1" t="s">
        <v>50</v>
      </c>
      <c r="B6" s="1"/>
      <c r="C6" s="1"/>
      <c r="D6" s="1"/>
      <c r="E6" s="1"/>
    </row>
    <row r="7" spans="1:5" s="2" customFormat="1" ht="12.75">
      <c r="A7" s="10" t="s">
        <v>1</v>
      </c>
      <c r="B7" s="11" t="s">
        <v>43</v>
      </c>
      <c r="C7" s="11" t="s">
        <v>2</v>
      </c>
      <c r="D7" s="11" t="s">
        <v>44</v>
      </c>
      <c r="E7" s="11" t="s">
        <v>45</v>
      </c>
    </row>
    <row r="8" spans="1:5" s="2" customFormat="1" ht="12.75">
      <c r="A8" s="5">
        <v>1</v>
      </c>
      <c r="B8" s="6" t="s">
        <v>51</v>
      </c>
      <c r="C8" s="5" t="s">
        <v>47</v>
      </c>
      <c r="D8" s="6" t="s">
        <v>52</v>
      </c>
      <c r="E8" s="5">
        <v>9204.04</v>
      </c>
    </row>
    <row r="9" spans="1:5" s="2" customFormat="1" ht="12.75" hidden="1">
      <c r="A9" s="5">
        <v>2</v>
      </c>
      <c r="B9" s="5"/>
      <c r="C9" s="5"/>
      <c r="D9" s="5"/>
      <c r="E9" s="5"/>
    </row>
    <row r="10" spans="1:5" s="2" customFormat="1" ht="12.75" hidden="1">
      <c r="A10" s="5"/>
      <c r="B10" s="5" t="s">
        <v>49</v>
      </c>
      <c r="C10" s="5"/>
      <c r="D10" s="5"/>
      <c r="E10" s="5">
        <f>E8+E9</f>
        <v>9204.04</v>
      </c>
    </row>
    <row r="11" spans="1:5" s="2" customFormat="1" ht="17.25" customHeight="1">
      <c r="A11" s="1" t="s">
        <v>53</v>
      </c>
      <c r="B11" s="1"/>
      <c r="C11" s="1"/>
      <c r="D11" s="1"/>
      <c r="E11" s="1"/>
    </row>
    <row r="12" spans="1:5" s="2" customFormat="1" ht="12.75">
      <c r="A12" s="10" t="s">
        <v>1</v>
      </c>
      <c r="B12" s="11" t="s">
        <v>43</v>
      </c>
      <c r="C12" s="11" t="s">
        <v>2</v>
      </c>
      <c r="D12" s="11" t="s">
        <v>44</v>
      </c>
      <c r="E12" s="11" t="s">
        <v>45</v>
      </c>
    </row>
    <row r="13" spans="1:5" s="2" customFormat="1" ht="12.75">
      <c r="A13" s="5">
        <v>1</v>
      </c>
      <c r="B13" s="12" t="s">
        <v>54</v>
      </c>
      <c r="C13" s="13" t="s">
        <v>55</v>
      </c>
      <c r="D13" s="13" t="s">
        <v>56</v>
      </c>
      <c r="E13" s="13">
        <v>3371.46</v>
      </c>
    </row>
    <row r="14" spans="1:5" s="2" customFormat="1" ht="12.75">
      <c r="A14" s="5">
        <v>2</v>
      </c>
      <c r="B14" s="12" t="s">
        <v>57</v>
      </c>
      <c r="C14" s="13" t="s">
        <v>47</v>
      </c>
      <c r="D14" s="13" t="s">
        <v>58</v>
      </c>
      <c r="E14" s="13">
        <v>5119.15</v>
      </c>
    </row>
    <row r="15" spans="1:5" s="2" customFormat="1" ht="12.75" hidden="1">
      <c r="A15" s="5"/>
      <c r="B15" s="5" t="s">
        <v>49</v>
      </c>
      <c r="C15" s="5"/>
      <c r="D15" s="5"/>
      <c r="E15" s="5">
        <f>SUM(E13:E14)</f>
        <v>8490.61</v>
      </c>
    </row>
    <row r="16" spans="1:5" s="2" customFormat="1" ht="12.75">
      <c r="A16" s="1" t="s">
        <v>59</v>
      </c>
      <c r="B16" s="1"/>
      <c r="C16" s="1"/>
      <c r="D16" s="1"/>
      <c r="E16" s="1"/>
    </row>
    <row r="17" spans="1:5" s="2" customFormat="1" ht="12.75">
      <c r="A17" s="10" t="s">
        <v>1</v>
      </c>
      <c r="B17" s="11" t="s">
        <v>43</v>
      </c>
      <c r="C17" s="11" t="s">
        <v>2</v>
      </c>
      <c r="D17" s="11" t="s">
        <v>44</v>
      </c>
      <c r="E17" s="11" t="s">
        <v>45</v>
      </c>
    </row>
    <row r="18" spans="1:5" s="2" customFormat="1" ht="12.75">
      <c r="A18" s="5">
        <v>1</v>
      </c>
      <c r="B18" s="5" t="s">
        <v>60</v>
      </c>
      <c r="C18" s="5" t="s">
        <v>47</v>
      </c>
      <c r="D18" s="5"/>
      <c r="E18" s="5">
        <v>6593.83</v>
      </c>
    </row>
    <row r="19" spans="1:5" s="2" customFormat="1" ht="12.75">
      <c r="A19" s="5">
        <v>2</v>
      </c>
      <c r="B19" s="6" t="s">
        <v>61</v>
      </c>
      <c r="C19" s="5" t="s">
        <v>47</v>
      </c>
      <c r="D19" s="5"/>
      <c r="E19" s="5">
        <v>3197.42</v>
      </c>
    </row>
    <row r="20" spans="1:5" ht="12.75" hidden="1">
      <c r="A20" s="14">
        <v>3</v>
      </c>
      <c r="B20" s="15"/>
      <c r="C20" s="15"/>
      <c r="D20" s="15"/>
      <c r="E20" s="15"/>
    </row>
    <row r="21" spans="1:5" ht="12.75" hidden="1">
      <c r="A21" s="16"/>
      <c r="B21" s="16" t="s">
        <v>49</v>
      </c>
      <c r="C21" s="16"/>
      <c r="D21" s="16"/>
      <c r="E21" s="16">
        <f>SUM(E18:E20)</f>
        <v>9791.25</v>
      </c>
    </row>
    <row r="22" ht="12.75" hidden="1"/>
    <row r="23" spans="1:5" ht="12.75" hidden="1">
      <c r="A23" s="17"/>
      <c r="B23" s="17"/>
      <c r="C23" s="17"/>
      <c r="D23" s="17"/>
      <c r="E23" s="17"/>
    </row>
    <row r="24" spans="1:5" ht="12.75" hidden="1">
      <c r="A24" s="18" t="s">
        <v>1</v>
      </c>
      <c r="B24" s="19" t="s">
        <v>43</v>
      </c>
      <c r="C24" s="19" t="s">
        <v>2</v>
      </c>
      <c r="D24" s="19" t="s">
        <v>44</v>
      </c>
      <c r="E24" s="19" t="s">
        <v>45</v>
      </c>
    </row>
    <row r="25" spans="1:5" ht="12.75" hidden="1">
      <c r="A25" s="14">
        <v>1</v>
      </c>
      <c r="B25" s="14"/>
      <c r="C25" s="14"/>
      <c r="D25" s="14"/>
      <c r="E25" s="14"/>
    </row>
    <row r="26" spans="1:5" ht="12.75" hidden="1">
      <c r="A26" s="14">
        <v>2</v>
      </c>
      <c r="B26" s="15"/>
      <c r="C26" s="15"/>
      <c r="D26" s="15"/>
      <c r="E26" s="15"/>
    </row>
    <row r="27" spans="1:5" ht="12.75" hidden="1">
      <c r="A27" s="16"/>
      <c r="B27" s="16" t="s">
        <v>49</v>
      </c>
      <c r="C27" s="16"/>
      <c r="D27" s="16"/>
      <c r="E27" s="16">
        <f>E25</f>
        <v>0</v>
      </c>
    </row>
    <row r="28" ht="12.75" hidden="1"/>
    <row r="29" spans="1:5" ht="12.75" hidden="1">
      <c r="A29" s="17"/>
      <c r="B29" s="17"/>
      <c r="C29" s="17"/>
      <c r="D29" s="17"/>
      <c r="E29" s="17"/>
    </row>
    <row r="30" spans="1:5" ht="12.75" hidden="1">
      <c r="A30" s="18" t="s">
        <v>1</v>
      </c>
      <c r="B30" s="19" t="s">
        <v>43</v>
      </c>
      <c r="C30" s="19" t="s">
        <v>2</v>
      </c>
      <c r="D30" s="19" t="s">
        <v>44</v>
      </c>
      <c r="E30" s="19" t="s">
        <v>45</v>
      </c>
    </row>
    <row r="31" spans="1:5" ht="12.75" hidden="1">
      <c r="A31" s="14">
        <v>1</v>
      </c>
      <c r="B31" s="14"/>
      <c r="C31" s="14"/>
      <c r="D31" s="14"/>
      <c r="E31" s="14"/>
    </row>
    <row r="32" spans="1:5" ht="12.75" hidden="1">
      <c r="A32" s="14">
        <v>2</v>
      </c>
      <c r="B32" s="15"/>
      <c r="C32" s="15"/>
      <c r="D32" s="15"/>
      <c r="E32" s="15"/>
    </row>
    <row r="33" spans="1:5" ht="12.75" hidden="1">
      <c r="A33" s="16"/>
      <c r="B33" s="16" t="s">
        <v>49</v>
      </c>
      <c r="C33" s="16"/>
      <c r="D33" s="16"/>
      <c r="E33" s="16">
        <f>E31</f>
        <v>0</v>
      </c>
    </row>
    <row r="34" ht="12.75" hidden="1"/>
    <row r="35" spans="1:5" ht="12.75" hidden="1">
      <c r="A35" s="17"/>
      <c r="B35" s="17"/>
      <c r="C35" s="17"/>
      <c r="D35" s="17"/>
      <c r="E35" s="17"/>
    </row>
    <row r="36" spans="1:5" ht="12.75" hidden="1">
      <c r="A36" s="18" t="s">
        <v>1</v>
      </c>
      <c r="B36" s="19" t="s">
        <v>43</v>
      </c>
      <c r="C36" s="19" t="s">
        <v>2</v>
      </c>
      <c r="D36" s="19" t="s">
        <v>44</v>
      </c>
      <c r="E36" s="19" t="s">
        <v>45</v>
      </c>
    </row>
    <row r="37" spans="1:5" ht="12.75" hidden="1">
      <c r="A37" s="14">
        <v>1</v>
      </c>
      <c r="B37" s="14"/>
      <c r="C37" s="14"/>
      <c r="D37" s="14"/>
      <c r="E37" s="14"/>
    </row>
    <row r="38" spans="1:5" ht="12.75" hidden="1">
      <c r="A38" s="14">
        <v>2</v>
      </c>
      <c r="B38" s="15"/>
      <c r="C38" s="15"/>
      <c r="D38" s="15"/>
      <c r="E38" s="15"/>
    </row>
    <row r="39" spans="1:5" ht="12.75" hidden="1">
      <c r="A39" s="16"/>
      <c r="B39" s="16" t="s">
        <v>49</v>
      </c>
      <c r="C39" s="16"/>
      <c r="D39" s="16"/>
      <c r="E39" s="16">
        <f>E37</f>
        <v>0</v>
      </c>
    </row>
    <row r="40" ht="12.75" hidden="1"/>
    <row r="41" spans="1:5" ht="12.75" hidden="1">
      <c r="A41" s="20"/>
      <c r="B41" s="20" t="s">
        <v>62</v>
      </c>
      <c r="C41" s="20"/>
      <c r="D41" s="20"/>
      <c r="E41" s="20">
        <f>E5+E10+E15+E21+E27+E33+E39</f>
        <v>36293.520000000004</v>
      </c>
    </row>
  </sheetData>
  <sheetProtection selectLockedCells="1" selectUnlockedCells="1"/>
  <mergeCells count="7">
    <mergeCell ref="A1:E1"/>
    <mergeCell ref="A6:E6"/>
    <mergeCell ref="A11:E11"/>
    <mergeCell ref="A16:E16"/>
    <mergeCell ref="A23:E23"/>
    <mergeCell ref="A29:E29"/>
    <mergeCell ref="A35:E35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="80" zoomScaleNormal="80" workbookViewId="0" topLeftCell="A1">
      <selection activeCell="A80" sqref="A80:IV80"/>
    </sheetView>
  </sheetViews>
  <sheetFormatPr defaultColWidth="12.57421875" defaultRowHeight="12.75"/>
  <cols>
    <col min="1" max="1" width="8.7109375" style="21" customWidth="1"/>
    <col min="2" max="2" width="36.28125" style="21" customWidth="1"/>
    <col min="3" max="3" width="25.7109375" style="21" customWidth="1"/>
    <col min="4" max="4" width="34.7109375" style="21" customWidth="1"/>
    <col min="5" max="5" width="20.00390625" style="21" customWidth="1"/>
    <col min="6" max="16384" width="11.57421875" style="21" customWidth="1"/>
  </cols>
  <sheetData>
    <row r="1" spans="1:5" s="23" customFormat="1" ht="20.25" customHeight="1">
      <c r="A1" s="22" t="s">
        <v>63</v>
      </c>
      <c r="B1" s="22"/>
      <c r="C1" s="22"/>
      <c r="D1" s="22"/>
      <c r="E1" s="22"/>
    </row>
    <row r="2" spans="1:5" s="23" customFormat="1" ht="12.75">
      <c r="A2" s="10" t="s">
        <v>1</v>
      </c>
      <c r="B2" s="10" t="s">
        <v>43</v>
      </c>
      <c r="C2" s="10" t="s">
        <v>2</v>
      </c>
      <c r="D2" s="10" t="s">
        <v>44</v>
      </c>
      <c r="E2" s="10" t="s">
        <v>45</v>
      </c>
    </row>
    <row r="3" spans="1:5" s="23" customFormat="1" ht="16.5" customHeight="1">
      <c r="A3" s="6">
        <v>1</v>
      </c>
      <c r="B3" s="6" t="s">
        <v>64</v>
      </c>
      <c r="C3" s="6" t="s">
        <v>55</v>
      </c>
      <c r="D3" s="6"/>
      <c r="E3" s="6">
        <v>1789.56</v>
      </c>
    </row>
    <row r="4" spans="1:5" s="23" customFormat="1" ht="12.75">
      <c r="A4" s="6">
        <v>2</v>
      </c>
      <c r="B4" s="24" t="s">
        <v>65</v>
      </c>
      <c r="C4" s="6" t="s">
        <v>55</v>
      </c>
      <c r="D4" s="6"/>
      <c r="E4" s="6">
        <v>223.695</v>
      </c>
    </row>
    <row r="5" spans="1:5" s="23" customFormat="1" ht="12.75" hidden="1">
      <c r="A5" s="6">
        <v>3</v>
      </c>
      <c r="B5" s="6" t="s">
        <v>66</v>
      </c>
      <c r="C5" s="6" t="s">
        <v>55</v>
      </c>
      <c r="D5" s="6"/>
      <c r="E5" s="6">
        <v>3940.71</v>
      </c>
    </row>
    <row r="6" spans="1:5" s="23" customFormat="1" ht="12.75" hidden="1">
      <c r="A6" s="6">
        <v>4</v>
      </c>
      <c r="B6" s="10"/>
      <c r="C6" s="6"/>
      <c r="D6" s="6"/>
      <c r="E6" s="6"/>
    </row>
    <row r="7" spans="1:5" s="23" customFormat="1" ht="12.75" hidden="1">
      <c r="A7" s="6"/>
      <c r="B7" s="6" t="s">
        <v>49</v>
      </c>
      <c r="C7" s="6"/>
      <c r="D7" s="6"/>
      <c r="E7" s="6">
        <f>E3+E4+E5+E6</f>
        <v>5953.965</v>
      </c>
    </row>
    <row r="8" spans="1:5" s="23" customFormat="1" ht="12.75" hidden="1">
      <c r="A8" s="8"/>
      <c r="B8" s="8"/>
      <c r="C8" s="8"/>
      <c r="D8" s="8"/>
      <c r="E8" s="8"/>
    </row>
    <row r="9" spans="2:5" s="23" customFormat="1" ht="21" customHeight="1">
      <c r="B9" s="10" t="s">
        <v>67</v>
      </c>
      <c r="C9" s="10"/>
      <c r="D9" s="10"/>
      <c r="E9" s="10"/>
    </row>
    <row r="10" spans="1:5" s="23" customFormat="1" ht="12.75">
      <c r="A10" s="10" t="s">
        <v>1</v>
      </c>
      <c r="B10" s="10" t="s">
        <v>43</v>
      </c>
      <c r="C10" s="10" t="s">
        <v>2</v>
      </c>
      <c r="D10" s="10" t="s">
        <v>44</v>
      </c>
      <c r="E10" s="10" t="s">
        <v>45</v>
      </c>
    </row>
    <row r="11" spans="1:5" s="23" customFormat="1" ht="12.75">
      <c r="A11" s="6">
        <v>1</v>
      </c>
      <c r="B11" s="6" t="s">
        <v>68</v>
      </c>
      <c r="C11" s="6" t="s">
        <v>55</v>
      </c>
      <c r="D11" s="6"/>
      <c r="E11" s="6">
        <v>12924.54</v>
      </c>
    </row>
    <row r="12" spans="1:5" s="23" customFormat="1" ht="31.5" customHeight="1" hidden="1">
      <c r="A12" s="6">
        <v>2</v>
      </c>
      <c r="B12" s="6" t="s">
        <v>66</v>
      </c>
      <c r="C12" s="6" t="s">
        <v>55</v>
      </c>
      <c r="D12" s="6"/>
      <c r="E12" s="6">
        <v>5306.08</v>
      </c>
    </row>
    <row r="13" spans="1:5" s="23" customFormat="1" ht="29.25" customHeight="1">
      <c r="A13" s="6">
        <v>2</v>
      </c>
      <c r="B13" s="6" t="s">
        <v>64</v>
      </c>
      <c r="C13" s="6" t="s">
        <v>55</v>
      </c>
      <c r="D13" s="6"/>
      <c r="E13" s="6">
        <v>1789.56</v>
      </c>
    </row>
    <row r="14" spans="1:5" s="23" customFormat="1" ht="12.75">
      <c r="A14" s="6">
        <v>3</v>
      </c>
      <c r="B14" s="24" t="s">
        <v>65</v>
      </c>
      <c r="C14" s="6" t="s">
        <v>55</v>
      </c>
      <c r="D14" s="6"/>
      <c r="E14" s="6">
        <v>223.695</v>
      </c>
    </row>
    <row r="15" spans="1:5" s="23" customFormat="1" ht="12.75">
      <c r="A15" s="6"/>
      <c r="B15" s="24" t="s">
        <v>69</v>
      </c>
      <c r="C15" s="6" t="s">
        <v>55</v>
      </c>
      <c r="D15" s="6"/>
      <c r="E15" s="6">
        <v>4638.08</v>
      </c>
    </row>
    <row r="16" spans="1:5" s="23" customFormat="1" ht="12.75" hidden="1">
      <c r="A16" s="6"/>
      <c r="B16" s="6" t="s">
        <v>49</v>
      </c>
      <c r="C16" s="6"/>
      <c r="D16" s="6"/>
      <c r="E16" s="6">
        <f>E11+E12+E13+E14+E15</f>
        <v>24881.955</v>
      </c>
    </row>
    <row r="17" spans="1:5" s="23" customFormat="1" ht="12.75" hidden="1">
      <c r="A17" s="8"/>
      <c r="B17" s="8"/>
      <c r="C17" s="8"/>
      <c r="D17" s="8"/>
      <c r="E17" s="8"/>
    </row>
    <row r="18" spans="1:5" s="26" customFormat="1" ht="23.25" customHeight="1">
      <c r="A18" s="25" t="s">
        <v>70</v>
      </c>
      <c r="B18" s="25"/>
      <c r="C18" s="25"/>
      <c r="D18" s="25"/>
      <c r="E18" s="25"/>
    </row>
    <row r="19" spans="1:5" s="23" customFormat="1" ht="12.75">
      <c r="A19" s="10" t="s">
        <v>1</v>
      </c>
      <c r="B19" s="10" t="s">
        <v>43</v>
      </c>
      <c r="C19" s="10" t="s">
        <v>2</v>
      </c>
      <c r="D19" s="10" t="s">
        <v>44</v>
      </c>
      <c r="E19" s="10" t="s">
        <v>45</v>
      </c>
    </row>
    <row r="20" spans="1:5" s="23" customFormat="1" ht="12.75">
      <c r="A20" s="6">
        <v>1</v>
      </c>
      <c r="B20" s="6" t="s">
        <v>64</v>
      </c>
      <c r="C20" s="6" t="s">
        <v>55</v>
      </c>
      <c r="D20" s="6"/>
      <c r="E20" s="6">
        <v>1789.56</v>
      </c>
    </row>
    <row r="21" spans="1:5" s="23" customFormat="1" ht="30.75" customHeight="1">
      <c r="A21" s="6">
        <v>2</v>
      </c>
      <c r="B21" s="24" t="s">
        <v>65</v>
      </c>
      <c r="C21" s="6" t="s">
        <v>55</v>
      </c>
      <c r="D21" s="6"/>
      <c r="E21" s="6">
        <v>223.695</v>
      </c>
    </row>
    <row r="22" spans="1:5" s="23" customFormat="1" ht="32.25" customHeight="1" hidden="1">
      <c r="A22" s="6">
        <v>3</v>
      </c>
      <c r="B22" s="10"/>
      <c r="C22" s="10"/>
      <c r="D22" s="10"/>
      <c r="E22" s="10"/>
    </row>
    <row r="23" spans="1:5" s="23" customFormat="1" ht="12.75" hidden="1">
      <c r="A23" s="6">
        <v>4</v>
      </c>
      <c r="B23" s="10"/>
      <c r="C23" s="10"/>
      <c r="D23" s="10"/>
      <c r="E23" s="10"/>
    </row>
    <row r="24" spans="1:5" s="23" customFormat="1" ht="12.75" hidden="1">
      <c r="A24" s="6">
        <v>5</v>
      </c>
      <c r="B24" s="10"/>
      <c r="C24" s="10"/>
      <c r="D24" s="10"/>
      <c r="E24" s="10"/>
    </row>
    <row r="25" spans="1:5" s="23" customFormat="1" ht="12.75" hidden="1">
      <c r="A25" s="6"/>
      <c r="B25" s="6" t="s">
        <v>49</v>
      </c>
      <c r="C25" s="6"/>
      <c r="D25" s="6"/>
      <c r="E25" s="6">
        <f>E21+E24+E22+E23+E20</f>
        <v>2013.2549999999999</v>
      </c>
    </row>
    <row r="26" spans="1:5" s="26" customFormat="1" ht="19.5" customHeight="1">
      <c r="A26" s="25" t="s">
        <v>71</v>
      </c>
      <c r="B26" s="25"/>
      <c r="C26" s="25"/>
      <c r="D26" s="25"/>
      <c r="E26" s="25"/>
    </row>
    <row r="27" spans="1:5" s="23" customFormat="1" ht="12.75">
      <c r="A27" s="10" t="s">
        <v>1</v>
      </c>
      <c r="B27" s="10" t="s">
        <v>43</v>
      </c>
      <c r="C27" s="10" t="s">
        <v>2</v>
      </c>
      <c r="D27" s="10" t="s">
        <v>44</v>
      </c>
      <c r="E27" s="10" t="s">
        <v>45</v>
      </c>
    </row>
    <row r="28" spans="1:5" s="23" customFormat="1" ht="12.75">
      <c r="A28" s="6">
        <v>1</v>
      </c>
      <c r="B28" s="6" t="s">
        <v>64</v>
      </c>
      <c r="C28" s="6" t="s">
        <v>55</v>
      </c>
      <c r="D28" s="6"/>
      <c r="E28" s="6">
        <v>1789.56</v>
      </c>
    </row>
    <row r="29" spans="1:5" s="23" customFormat="1" ht="12.75">
      <c r="A29" s="6">
        <v>2</v>
      </c>
      <c r="B29" s="24" t="s">
        <v>65</v>
      </c>
      <c r="C29" s="6" t="s">
        <v>55</v>
      </c>
      <c r="D29" s="6"/>
      <c r="E29" s="6">
        <v>223.695</v>
      </c>
    </row>
    <row r="30" spans="1:5" s="23" customFormat="1" ht="32.25" customHeight="1">
      <c r="A30" s="6">
        <v>3</v>
      </c>
      <c r="B30" s="10" t="s">
        <v>72</v>
      </c>
      <c r="C30" s="10" t="s">
        <v>55</v>
      </c>
      <c r="D30" s="10" t="s">
        <v>73</v>
      </c>
      <c r="E30" s="10">
        <v>1268.16</v>
      </c>
    </row>
    <row r="31" spans="1:5" s="23" customFormat="1" ht="30.75" customHeight="1" hidden="1">
      <c r="A31" s="6">
        <v>4</v>
      </c>
      <c r="B31" s="10"/>
      <c r="C31" s="10"/>
      <c r="D31" s="10"/>
      <c r="E31" s="10"/>
    </row>
    <row r="32" spans="1:5" s="23" customFormat="1" ht="29.25" customHeight="1" hidden="1">
      <c r="A32" s="6">
        <v>5</v>
      </c>
      <c r="B32" s="10"/>
      <c r="C32" s="10"/>
      <c r="D32" s="10"/>
      <c r="E32" s="10"/>
    </row>
    <row r="33" spans="1:5" s="23" customFormat="1" ht="12.75" hidden="1">
      <c r="A33" s="6">
        <v>6</v>
      </c>
      <c r="B33" s="10"/>
      <c r="C33" s="10"/>
      <c r="D33" s="10"/>
      <c r="E33" s="10"/>
    </row>
    <row r="34" spans="1:5" s="23" customFormat="1" ht="12.75" hidden="1">
      <c r="A34" s="6"/>
      <c r="B34" s="6" t="s">
        <v>49</v>
      </c>
      <c r="C34" s="6"/>
      <c r="D34" s="6"/>
      <c r="E34" s="6">
        <f>E29+E32+E30+E31+E28+E33</f>
        <v>3281.415</v>
      </c>
    </row>
    <row r="35" s="23" customFormat="1" ht="12.75" hidden="1"/>
    <row r="36" spans="2:5" s="26" customFormat="1" ht="25.5" customHeight="1">
      <c r="B36" s="25" t="s">
        <v>74</v>
      </c>
      <c r="C36" s="25"/>
      <c r="D36" s="25"/>
      <c r="E36" s="25"/>
    </row>
    <row r="37" spans="1:5" s="23" customFormat="1" ht="12.75">
      <c r="A37" s="10" t="s">
        <v>1</v>
      </c>
      <c r="B37" s="10" t="s">
        <v>43</v>
      </c>
      <c r="C37" s="10" t="s">
        <v>2</v>
      </c>
      <c r="D37" s="10" t="s">
        <v>44</v>
      </c>
      <c r="E37" s="10" t="s">
        <v>45</v>
      </c>
    </row>
    <row r="38" spans="1:5" s="23" customFormat="1" ht="12.75">
      <c r="A38" s="6">
        <v>1</v>
      </c>
      <c r="B38" s="24" t="s">
        <v>65</v>
      </c>
      <c r="C38" s="6" t="s">
        <v>55</v>
      </c>
      <c r="D38" s="6"/>
      <c r="E38" s="6">
        <v>223.695</v>
      </c>
    </row>
    <row r="39" spans="1:5" s="23" customFormat="1" ht="32.25" customHeight="1">
      <c r="A39" s="6">
        <v>2</v>
      </c>
      <c r="B39" s="6" t="s">
        <v>64</v>
      </c>
      <c r="C39" s="6" t="s">
        <v>55</v>
      </c>
      <c r="D39" s="6"/>
      <c r="E39" s="6">
        <v>1789.56</v>
      </c>
    </row>
    <row r="40" spans="1:5" s="23" customFormat="1" ht="48.75" customHeight="1">
      <c r="A40" s="6">
        <v>3</v>
      </c>
      <c r="B40" s="27" t="s">
        <v>75</v>
      </c>
      <c r="C40" s="6" t="s">
        <v>55</v>
      </c>
      <c r="D40" s="6"/>
      <c r="E40" s="6">
        <v>983.59</v>
      </c>
    </row>
    <row r="41" spans="1:5" s="23" customFormat="1" ht="12.75" hidden="1">
      <c r="A41" s="6">
        <v>4</v>
      </c>
      <c r="B41" s="6"/>
      <c r="C41" s="6"/>
      <c r="D41" s="6"/>
      <c r="E41" s="6"/>
    </row>
    <row r="42" spans="1:5" s="23" customFormat="1" ht="12.75" hidden="1">
      <c r="A42" s="6"/>
      <c r="B42" s="6" t="s">
        <v>49</v>
      </c>
      <c r="C42" s="6"/>
      <c r="D42" s="6"/>
      <c r="E42" s="6">
        <f>E38+E39+E40+E41</f>
        <v>2996.845</v>
      </c>
    </row>
    <row r="43" s="23" customFormat="1" ht="12.75" hidden="1"/>
    <row r="44" spans="2:5" s="23" customFormat="1" ht="18" customHeight="1">
      <c r="B44" s="10" t="s">
        <v>76</v>
      </c>
      <c r="C44" s="10"/>
      <c r="D44" s="10"/>
      <c r="E44" s="10"/>
    </row>
    <row r="45" spans="1:5" s="23" customFormat="1" ht="12.75">
      <c r="A45" s="10" t="s">
        <v>1</v>
      </c>
      <c r="B45" s="10" t="s">
        <v>43</v>
      </c>
      <c r="C45" s="10" t="s">
        <v>2</v>
      </c>
      <c r="D45" s="10" t="s">
        <v>44</v>
      </c>
      <c r="E45" s="10" t="s">
        <v>45</v>
      </c>
    </row>
    <row r="46" spans="1:5" s="23" customFormat="1" ht="12.75">
      <c r="A46" s="6">
        <v>1</v>
      </c>
      <c r="B46" s="24" t="s">
        <v>65</v>
      </c>
      <c r="C46" s="6" t="s">
        <v>55</v>
      </c>
      <c r="D46" s="6"/>
      <c r="E46" s="6">
        <v>223.695</v>
      </c>
    </row>
    <row r="47" spans="1:5" s="23" customFormat="1" ht="32.25" customHeight="1">
      <c r="A47" s="6">
        <v>2</v>
      </c>
      <c r="B47" s="24" t="s">
        <v>77</v>
      </c>
      <c r="C47" s="6" t="s">
        <v>55</v>
      </c>
      <c r="D47" s="6" t="s">
        <v>78</v>
      </c>
      <c r="E47" s="6">
        <v>1588.47</v>
      </c>
    </row>
    <row r="48" spans="1:5" s="23" customFormat="1" ht="12.75">
      <c r="A48" s="6">
        <v>3</v>
      </c>
      <c r="B48" s="6" t="s">
        <v>64</v>
      </c>
      <c r="C48" s="6" t="s">
        <v>55</v>
      </c>
      <c r="D48" s="6"/>
      <c r="E48" s="6">
        <v>1789.56</v>
      </c>
    </row>
    <row r="49" spans="1:5" s="23" customFormat="1" ht="12.75">
      <c r="A49" s="6">
        <v>4</v>
      </c>
      <c r="B49" s="24" t="s">
        <v>79</v>
      </c>
      <c r="C49" s="6" t="s">
        <v>55</v>
      </c>
      <c r="D49" s="24"/>
      <c r="E49" s="6">
        <v>9743.41</v>
      </c>
    </row>
    <row r="50" spans="1:5" s="23" customFormat="1" ht="34.5" customHeight="1">
      <c r="A50" s="6">
        <v>5</v>
      </c>
      <c r="B50" s="24" t="s">
        <v>80</v>
      </c>
      <c r="C50" s="6" t="s">
        <v>55</v>
      </c>
      <c r="D50" s="24"/>
      <c r="E50" s="6">
        <v>17235.45</v>
      </c>
    </row>
    <row r="51" spans="1:5" s="23" customFormat="1" ht="12.75" hidden="1">
      <c r="A51" s="6">
        <v>6</v>
      </c>
      <c r="B51" s="10"/>
      <c r="C51" s="6"/>
      <c r="D51" s="24"/>
      <c r="E51" s="6"/>
    </row>
    <row r="52" spans="1:5" s="23" customFormat="1" ht="12.75" hidden="1">
      <c r="A52" s="6"/>
      <c r="B52" s="6" t="s">
        <v>49</v>
      </c>
      <c r="C52" s="6"/>
      <c r="D52" s="6"/>
      <c r="E52" s="6">
        <f>E46+E47+E48+E49+E50+E51</f>
        <v>30580.585</v>
      </c>
    </row>
    <row r="53" s="23" customFormat="1" ht="12.75" hidden="1"/>
    <row r="54" spans="2:5" s="23" customFormat="1" ht="20.25" customHeight="1">
      <c r="B54" s="10" t="s">
        <v>81</v>
      </c>
      <c r="C54" s="10"/>
      <c r="D54" s="10"/>
      <c r="E54" s="10"/>
    </row>
    <row r="55" spans="1:5" s="23" customFormat="1" ht="12.75">
      <c r="A55" s="10" t="s">
        <v>1</v>
      </c>
      <c r="B55" s="10" t="s">
        <v>43</v>
      </c>
      <c r="C55" s="10" t="s">
        <v>2</v>
      </c>
      <c r="D55" s="10" t="s">
        <v>44</v>
      </c>
      <c r="E55" s="10" t="s">
        <v>45</v>
      </c>
    </row>
    <row r="56" spans="1:5" s="23" customFormat="1" ht="12.75">
      <c r="A56" s="6">
        <v>1</v>
      </c>
      <c r="B56" s="6" t="s">
        <v>64</v>
      </c>
      <c r="C56" s="6" t="s">
        <v>55</v>
      </c>
      <c r="D56" s="6"/>
      <c r="E56" s="6">
        <v>1789.56</v>
      </c>
    </row>
    <row r="57" spans="1:5" s="23" customFormat="1" ht="31.5" customHeight="1">
      <c r="A57" s="6">
        <v>2</v>
      </c>
      <c r="B57" s="24" t="s">
        <v>65</v>
      </c>
      <c r="C57" s="6" t="s">
        <v>55</v>
      </c>
      <c r="D57" s="6"/>
      <c r="E57" s="6">
        <v>223.695</v>
      </c>
    </row>
    <row r="58" spans="1:5" s="23" customFormat="1" ht="31.5" customHeight="1">
      <c r="A58" s="6">
        <v>3</v>
      </c>
      <c r="B58" s="24" t="s">
        <v>82</v>
      </c>
      <c r="C58" s="6" t="s">
        <v>55</v>
      </c>
      <c r="D58" s="6" t="s">
        <v>83</v>
      </c>
      <c r="E58" s="6">
        <v>2337.15</v>
      </c>
    </row>
    <row r="59" spans="1:5" s="23" customFormat="1" ht="12.75">
      <c r="A59" s="6">
        <v>4</v>
      </c>
      <c r="B59" s="24" t="s">
        <v>84</v>
      </c>
      <c r="C59" s="6" t="s">
        <v>55</v>
      </c>
      <c r="D59" s="24"/>
      <c r="E59" s="6">
        <v>1084.57</v>
      </c>
    </row>
    <row r="60" spans="1:5" s="23" customFormat="1" ht="12.75" hidden="1">
      <c r="A60" s="6"/>
      <c r="B60" s="6" t="s">
        <v>49</v>
      </c>
      <c r="C60" s="6"/>
      <c r="D60" s="6"/>
      <c r="E60" s="6">
        <f>E56+E57+E58+E59</f>
        <v>5434.974999999999</v>
      </c>
    </row>
    <row r="61" s="23" customFormat="1" ht="12.75" hidden="1"/>
    <row r="62" spans="1:5" s="23" customFormat="1" ht="21.75" customHeight="1">
      <c r="A62" s="22" t="s">
        <v>85</v>
      </c>
      <c r="B62" s="22"/>
      <c r="C62" s="22"/>
      <c r="D62" s="22"/>
      <c r="E62" s="22"/>
    </row>
    <row r="63" spans="1:5" s="23" customFormat="1" ht="12.75">
      <c r="A63" s="10" t="s">
        <v>1</v>
      </c>
      <c r="B63" s="10" t="s">
        <v>43</v>
      </c>
      <c r="C63" s="10" t="s">
        <v>2</v>
      </c>
      <c r="D63" s="10" t="s">
        <v>44</v>
      </c>
      <c r="E63" s="10" t="s">
        <v>45</v>
      </c>
    </row>
    <row r="64" spans="1:5" s="23" customFormat="1" ht="12.75">
      <c r="A64" s="6">
        <v>1</v>
      </c>
      <c r="B64" s="6" t="s">
        <v>86</v>
      </c>
      <c r="C64" s="6" t="s">
        <v>55</v>
      </c>
      <c r="D64" s="6" t="s">
        <v>87</v>
      </c>
      <c r="E64" s="6">
        <v>215.35</v>
      </c>
    </row>
    <row r="65" spans="1:5" s="23" customFormat="1" ht="20.25" customHeight="1">
      <c r="A65" s="6">
        <v>2</v>
      </c>
      <c r="B65" s="6" t="s">
        <v>64</v>
      </c>
      <c r="C65" s="6" t="s">
        <v>55</v>
      </c>
      <c r="D65" s="6"/>
      <c r="E65" s="6">
        <v>1789.56</v>
      </c>
    </row>
    <row r="66" spans="1:5" s="23" customFormat="1" ht="12.75">
      <c r="A66" s="6">
        <v>3</v>
      </c>
      <c r="B66" s="24" t="s">
        <v>65</v>
      </c>
      <c r="C66" s="6" t="s">
        <v>55</v>
      </c>
      <c r="D66" s="6"/>
      <c r="E66" s="6">
        <v>223.695</v>
      </c>
    </row>
    <row r="67" spans="1:5" s="23" customFormat="1" ht="12.75" hidden="1">
      <c r="A67" s="6">
        <v>4</v>
      </c>
      <c r="B67" s="6"/>
      <c r="C67" s="6"/>
      <c r="D67" s="24"/>
      <c r="E67" s="6"/>
    </row>
    <row r="68" spans="1:5" s="23" customFormat="1" ht="12.75" hidden="1">
      <c r="A68" s="6"/>
      <c r="B68" s="6" t="s">
        <v>49</v>
      </c>
      <c r="C68" s="6"/>
      <c r="D68" s="6"/>
      <c r="E68" s="6">
        <f>E64+E65+E66+E67</f>
        <v>2228.605</v>
      </c>
    </row>
    <row r="69" s="23" customFormat="1" ht="12.75" hidden="1"/>
    <row r="70" spans="1:5" s="23" customFormat="1" ht="20.25" customHeight="1">
      <c r="A70" s="22" t="s">
        <v>50</v>
      </c>
      <c r="B70" s="22"/>
      <c r="C70" s="22"/>
      <c r="D70" s="22"/>
      <c r="E70" s="22"/>
    </row>
    <row r="71" spans="1:5" s="23" customFormat="1" ht="12.75">
      <c r="A71" s="10" t="s">
        <v>1</v>
      </c>
      <c r="B71" s="10" t="s">
        <v>43</v>
      </c>
      <c r="C71" s="10" t="s">
        <v>2</v>
      </c>
      <c r="D71" s="10" t="s">
        <v>44</v>
      </c>
      <c r="E71" s="10" t="s">
        <v>45</v>
      </c>
    </row>
    <row r="72" spans="1:5" s="23" customFormat="1" ht="12.75">
      <c r="A72" s="6">
        <v>1</v>
      </c>
      <c r="B72" s="6" t="s">
        <v>64</v>
      </c>
      <c r="C72" s="6" t="s">
        <v>55</v>
      </c>
      <c r="D72" s="6"/>
      <c r="E72" s="6">
        <v>1789.56</v>
      </c>
    </row>
    <row r="73" spans="1:5" s="23" customFormat="1" ht="12.75">
      <c r="A73" s="6">
        <v>2</v>
      </c>
      <c r="B73" s="24" t="s">
        <v>65</v>
      </c>
      <c r="C73" s="6" t="s">
        <v>55</v>
      </c>
      <c r="D73" s="6"/>
      <c r="E73" s="6">
        <v>223.695</v>
      </c>
    </row>
    <row r="74" spans="1:5" s="23" customFormat="1" ht="34.5" customHeight="1">
      <c r="A74" s="6">
        <v>3</v>
      </c>
      <c r="B74" s="24" t="s">
        <v>88</v>
      </c>
      <c r="C74" s="6" t="s">
        <v>55</v>
      </c>
      <c r="D74" s="6"/>
      <c r="E74" s="6">
        <v>5620.83</v>
      </c>
    </row>
    <row r="75" spans="1:5" s="23" customFormat="1" ht="34.5" customHeight="1">
      <c r="A75" s="6">
        <v>4</v>
      </c>
      <c r="B75" s="24" t="s">
        <v>89</v>
      </c>
      <c r="C75" s="6" t="s">
        <v>55</v>
      </c>
      <c r="D75" s="6"/>
      <c r="E75" s="6">
        <v>6591</v>
      </c>
    </row>
    <row r="76" spans="1:5" s="23" customFormat="1" ht="34.5" customHeight="1">
      <c r="A76" s="6">
        <v>5</v>
      </c>
      <c r="B76" s="24" t="s">
        <v>90</v>
      </c>
      <c r="C76" s="6" t="s">
        <v>55</v>
      </c>
      <c r="D76" s="6" t="s">
        <v>91</v>
      </c>
      <c r="E76" s="6">
        <v>2244.17</v>
      </c>
    </row>
    <row r="77" spans="1:5" s="23" customFormat="1" ht="146.25" customHeight="1">
      <c r="A77" s="6">
        <v>6</v>
      </c>
      <c r="B77" s="24" t="s">
        <v>92</v>
      </c>
      <c r="C77" s="6" t="s">
        <v>55</v>
      </c>
      <c r="D77" s="6" t="s">
        <v>93</v>
      </c>
      <c r="E77" s="6">
        <v>4790</v>
      </c>
    </row>
    <row r="78" spans="1:5" s="23" customFormat="1" ht="12.75" hidden="1">
      <c r="A78" s="6">
        <v>7</v>
      </c>
      <c r="B78" s="24"/>
      <c r="C78" s="6"/>
      <c r="D78" s="24"/>
      <c r="E78" s="6"/>
    </row>
    <row r="79" spans="1:5" s="23" customFormat="1" ht="12.75" hidden="1">
      <c r="A79" s="6"/>
      <c r="B79" s="6" t="s">
        <v>49</v>
      </c>
      <c r="C79" s="6"/>
      <c r="D79" s="6"/>
      <c r="E79" s="6">
        <f>SUM(E72:E78)</f>
        <v>21259.255</v>
      </c>
    </row>
    <row r="80" s="23" customFormat="1" ht="12.75" hidden="1"/>
    <row r="81" spans="1:5" s="23" customFormat="1" ht="21.75" customHeight="1">
      <c r="A81" s="22" t="s">
        <v>94</v>
      </c>
      <c r="B81" s="22"/>
      <c r="C81" s="22"/>
      <c r="D81" s="22"/>
      <c r="E81" s="22"/>
    </row>
    <row r="82" spans="1:5" s="23" customFormat="1" ht="12.75">
      <c r="A82" s="10" t="s">
        <v>1</v>
      </c>
      <c r="B82" s="10" t="s">
        <v>43</v>
      </c>
      <c r="C82" s="10" t="s">
        <v>2</v>
      </c>
      <c r="D82" s="10" t="s">
        <v>44</v>
      </c>
      <c r="E82" s="10" t="s">
        <v>45</v>
      </c>
    </row>
    <row r="83" spans="1:5" s="23" customFormat="1" ht="12.75">
      <c r="A83" s="28">
        <v>1</v>
      </c>
      <c r="B83" s="29" t="s">
        <v>65</v>
      </c>
      <c r="C83" s="28" t="s">
        <v>55</v>
      </c>
      <c r="D83" s="28" t="s">
        <v>95</v>
      </c>
      <c r="E83" s="28">
        <v>-223.695</v>
      </c>
    </row>
    <row r="84" spans="1:5" s="23" customFormat="1" ht="12.75">
      <c r="A84" s="28">
        <v>2</v>
      </c>
      <c r="B84" s="29" t="s">
        <v>65</v>
      </c>
      <c r="C84" s="28" t="s">
        <v>55</v>
      </c>
      <c r="D84" s="28" t="s">
        <v>96</v>
      </c>
      <c r="E84" s="28">
        <v>-223.695</v>
      </c>
    </row>
    <row r="85" spans="1:5" s="23" customFormat="1" ht="30.75" customHeight="1">
      <c r="A85" s="28">
        <v>3</v>
      </c>
      <c r="B85" s="29" t="s">
        <v>65</v>
      </c>
      <c r="C85" s="28" t="s">
        <v>55</v>
      </c>
      <c r="D85" s="28" t="s">
        <v>97</v>
      </c>
      <c r="E85" s="28">
        <v>-223.695</v>
      </c>
    </row>
    <row r="86" spans="1:5" s="23" customFormat="1" ht="30.75" customHeight="1">
      <c r="A86" s="28">
        <v>4</v>
      </c>
      <c r="B86" s="29" t="s">
        <v>65</v>
      </c>
      <c r="C86" s="28" t="s">
        <v>55</v>
      </c>
      <c r="D86" s="28" t="s">
        <v>98</v>
      </c>
      <c r="E86" s="28">
        <v>-223.695</v>
      </c>
    </row>
    <row r="87" spans="1:5" s="23" customFormat="1" ht="29.25" customHeight="1">
      <c r="A87" s="28">
        <v>5</v>
      </c>
      <c r="B87" s="29" t="s">
        <v>65</v>
      </c>
      <c r="C87" s="28" t="s">
        <v>55</v>
      </c>
      <c r="D87" s="28" t="s">
        <v>99</v>
      </c>
      <c r="E87" s="28">
        <v>-223.695</v>
      </c>
    </row>
    <row r="88" spans="1:5" s="23" customFormat="1" ht="30.75" customHeight="1">
      <c r="A88" s="13">
        <v>6</v>
      </c>
      <c r="B88" s="12" t="s">
        <v>100</v>
      </c>
      <c r="C88" s="13" t="s">
        <v>55</v>
      </c>
      <c r="D88" s="13" t="s">
        <v>56</v>
      </c>
      <c r="E88" s="13">
        <v>925.09</v>
      </c>
    </row>
    <row r="89" spans="1:5" s="23" customFormat="1" ht="32.25" customHeight="1">
      <c r="A89" s="13">
        <v>7</v>
      </c>
      <c r="B89" s="6" t="s">
        <v>64</v>
      </c>
      <c r="C89" s="6" t="s">
        <v>55</v>
      </c>
      <c r="D89" s="6"/>
      <c r="E89" s="6">
        <v>1789.56</v>
      </c>
    </row>
    <row r="90" spans="1:5" s="23" customFormat="1" ht="32.25" customHeight="1">
      <c r="A90" s="13">
        <v>8</v>
      </c>
      <c r="B90" s="24" t="s">
        <v>65</v>
      </c>
      <c r="C90" s="6" t="s">
        <v>55</v>
      </c>
      <c r="D90" s="6"/>
      <c r="E90" s="6">
        <v>223.695</v>
      </c>
    </row>
    <row r="91" spans="1:5" s="23" customFormat="1" ht="12.75" hidden="1">
      <c r="A91" s="6"/>
      <c r="B91" s="6" t="s">
        <v>49</v>
      </c>
      <c r="C91" s="6"/>
      <c r="D91" s="6"/>
      <c r="E91" s="6">
        <f>SUM(E83:E90)</f>
        <v>1819.87</v>
      </c>
    </row>
    <row r="92" s="23" customFormat="1" ht="12.75" hidden="1"/>
    <row r="93" spans="1:5" s="23" customFormat="1" ht="21" customHeight="1">
      <c r="A93" s="22" t="s">
        <v>59</v>
      </c>
      <c r="B93" s="22"/>
      <c r="C93" s="22"/>
      <c r="D93" s="22"/>
      <c r="E93" s="22"/>
    </row>
    <row r="94" spans="1:5" s="23" customFormat="1" ht="12.75">
      <c r="A94" s="10" t="s">
        <v>1</v>
      </c>
      <c r="B94" s="10" t="s">
        <v>43</v>
      </c>
      <c r="C94" s="10" t="s">
        <v>2</v>
      </c>
      <c r="D94" s="10" t="s">
        <v>44</v>
      </c>
      <c r="E94" s="10" t="s">
        <v>45</v>
      </c>
    </row>
    <row r="95" spans="1:5" s="23" customFormat="1" ht="12.75">
      <c r="A95" s="6">
        <v>1</v>
      </c>
      <c r="B95" s="6" t="s">
        <v>64</v>
      </c>
      <c r="C95" s="6" t="s">
        <v>55</v>
      </c>
      <c r="D95" s="6"/>
      <c r="E95" s="6">
        <v>1789.56</v>
      </c>
    </row>
    <row r="96" spans="1:5" s="23" customFormat="1" ht="12.75">
      <c r="A96" s="6">
        <v>2</v>
      </c>
      <c r="B96" s="24" t="s">
        <v>65</v>
      </c>
      <c r="C96" s="6" t="s">
        <v>55</v>
      </c>
      <c r="D96" s="6"/>
      <c r="E96" s="6">
        <v>223.695</v>
      </c>
    </row>
    <row r="97" spans="1:5" s="23" customFormat="1" ht="12.75">
      <c r="A97" s="6">
        <v>3</v>
      </c>
      <c r="B97" s="6" t="s">
        <v>101</v>
      </c>
      <c r="C97" s="6" t="s">
        <v>55</v>
      </c>
      <c r="D97" s="6" t="s">
        <v>102</v>
      </c>
      <c r="E97" s="6">
        <v>2667.62</v>
      </c>
    </row>
    <row r="98" spans="1:5" s="23" customFormat="1" ht="12.75" hidden="1">
      <c r="A98" s="6">
        <v>4</v>
      </c>
      <c r="B98" s="24"/>
      <c r="C98" s="6"/>
      <c r="D98" s="6"/>
      <c r="E98" s="6"/>
    </row>
    <row r="99" spans="1:5" s="23" customFormat="1" ht="12.75" hidden="1">
      <c r="A99" s="6"/>
      <c r="B99" s="6" t="s">
        <v>49</v>
      </c>
      <c r="C99" s="6"/>
      <c r="D99" s="6"/>
      <c r="E99" s="6">
        <f>E95+E96+E97+E98</f>
        <v>4680.875</v>
      </c>
    </row>
    <row r="100" s="23" customFormat="1" ht="12.75" hidden="1"/>
    <row r="101" spans="1:5" s="23" customFormat="1" ht="19.5" customHeight="1">
      <c r="A101" s="22" t="s">
        <v>103</v>
      </c>
      <c r="B101" s="22"/>
      <c r="C101" s="22"/>
      <c r="D101" s="22"/>
      <c r="E101" s="22"/>
    </row>
    <row r="102" spans="1:5" s="23" customFormat="1" ht="12.75">
      <c r="A102" s="10" t="s">
        <v>1</v>
      </c>
      <c r="B102" s="10" t="s">
        <v>43</v>
      </c>
      <c r="C102" s="10" t="s">
        <v>2</v>
      </c>
      <c r="D102" s="10" t="s">
        <v>44</v>
      </c>
      <c r="E102" s="10" t="s">
        <v>45</v>
      </c>
    </row>
    <row r="103" spans="1:5" s="23" customFormat="1" ht="12.75">
      <c r="A103" s="6">
        <v>1</v>
      </c>
      <c r="B103" s="6" t="s">
        <v>104</v>
      </c>
      <c r="C103" s="6" t="s">
        <v>55</v>
      </c>
      <c r="D103" s="6" t="s">
        <v>105</v>
      </c>
      <c r="E103" s="6">
        <v>1493.01</v>
      </c>
    </row>
    <row r="104" spans="1:5" s="23" customFormat="1" ht="12.75">
      <c r="A104" s="6">
        <v>2</v>
      </c>
      <c r="B104" s="6" t="s">
        <v>106</v>
      </c>
      <c r="C104" s="6" t="s">
        <v>55</v>
      </c>
      <c r="D104" s="6" t="s">
        <v>107</v>
      </c>
      <c r="E104" s="6">
        <v>2472.94</v>
      </c>
    </row>
    <row r="105" spans="1:5" s="23" customFormat="1" ht="12.75">
      <c r="A105" s="6">
        <v>3</v>
      </c>
      <c r="B105" s="6" t="s">
        <v>108</v>
      </c>
      <c r="C105" s="6" t="s">
        <v>55</v>
      </c>
      <c r="D105" s="6" t="s">
        <v>91</v>
      </c>
      <c r="E105" s="6">
        <v>28416.96</v>
      </c>
    </row>
    <row r="106" spans="1:5" s="23" customFormat="1" ht="12.75">
      <c r="A106" s="6">
        <v>4</v>
      </c>
      <c r="B106" s="6" t="s">
        <v>109</v>
      </c>
      <c r="C106" s="6" t="s">
        <v>55</v>
      </c>
      <c r="D106" s="6" t="s">
        <v>91</v>
      </c>
      <c r="E106" s="6">
        <v>19815.2</v>
      </c>
    </row>
    <row r="107" spans="1:5" s="23" customFormat="1" ht="12.75">
      <c r="A107" s="6">
        <v>5</v>
      </c>
      <c r="B107" s="6" t="s">
        <v>64</v>
      </c>
      <c r="C107" s="6" t="s">
        <v>55</v>
      </c>
      <c r="D107" s="6"/>
      <c r="E107" s="6">
        <v>1789.56</v>
      </c>
    </row>
    <row r="108" spans="1:5" s="23" customFormat="1" ht="12.75">
      <c r="A108" s="6">
        <v>6</v>
      </c>
      <c r="B108" s="6" t="s">
        <v>110</v>
      </c>
      <c r="C108" s="6" t="s">
        <v>55</v>
      </c>
      <c r="D108" s="6" t="s">
        <v>111</v>
      </c>
      <c r="E108" s="6">
        <v>774.34</v>
      </c>
    </row>
    <row r="109" spans="1:5" s="23" customFormat="1" ht="12.75">
      <c r="A109" s="6">
        <v>7</v>
      </c>
      <c r="B109" s="6" t="s">
        <v>112</v>
      </c>
      <c r="C109" s="6" t="s">
        <v>55</v>
      </c>
      <c r="D109" s="6" t="s">
        <v>113</v>
      </c>
      <c r="E109" s="6">
        <v>1056.3</v>
      </c>
    </row>
    <row r="110" spans="1:5" s="23" customFormat="1" ht="12.75">
      <c r="A110" s="6">
        <v>8</v>
      </c>
      <c r="B110" s="6" t="s">
        <v>114</v>
      </c>
      <c r="C110" s="6" t="s">
        <v>55</v>
      </c>
      <c r="D110" s="6" t="s">
        <v>115</v>
      </c>
      <c r="E110" s="6">
        <v>253.42</v>
      </c>
    </row>
    <row r="111" spans="1:5" ht="12.75" hidden="1">
      <c r="A111" s="30"/>
      <c r="B111" s="30" t="s">
        <v>49</v>
      </c>
      <c r="C111" s="30"/>
      <c r="D111" s="30"/>
      <c r="E111" s="30">
        <f>SUM(E103:E110)</f>
        <v>56071.729999999996</v>
      </c>
    </row>
    <row r="112" ht="12.75" hidden="1"/>
    <row r="113" spans="1:5" ht="12.75" hidden="1">
      <c r="A113" s="31"/>
      <c r="B113" s="31" t="s">
        <v>62</v>
      </c>
      <c r="C113" s="31"/>
      <c r="D113" s="31"/>
      <c r="E113" s="31">
        <f>E7+E16+E25+E34+E42+E52+E60+E68+E79+E91+E99+E111</f>
        <v>161203.33000000002</v>
      </c>
    </row>
  </sheetData>
  <sheetProtection selectLockedCells="1" selectUnlockedCells="1"/>
  <mergeCells count="12">
    <mergeCell ref="A1:E1"/>
    <mergeCell ref="B9:E9"/>
    <mergeCell ref="A18:E18"/>
    <mergeCell ref="A26:E26"/>
    <mergeCell ref="B36:E36"/>
    <mergeCell ref="B44:E44"/>
    <mergeCell ref="B54:E54"/>
    <mergeCell ref="A62:E62"/>
    <mergeCell ref="A70:E70"/>
    <mergeCell ref="A81:E81"/>
    <mergeCell ref="A93:E93"/>
    <mergeCell ref="A101:E10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2018-03-13T10:58:04Z</cp:lastPrinted>
  <dcterms:modified xsi:type="dcterms:W3CDTF">2018-04-01T11:52:03Z</dcterms:modified>
  <cp:category/>
  <cp:version/>
  <cp:contentType/>
  <cp:contentStatus/>
  <cp:revision>318</cp:revision>
</cp:coreProperties>
</file>